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5210" windowHeight="7770" tabRatio="789" activeTab="1"/>
  </bookViews>
  <sheets>
    <sheet name="Pályakezdők idősora" sheetId="1" r:id="rId1"/>
    <sheet name="Pályakezdők járásonként" sheetId="2" r:id="rId2"/>
    <sheet name="Megoszlások" sheetId="3" r:id="rId3"/>
    <sheet name="Megoszlás dec." sheetId="4" r:id="rId4"/>
    <sheet name="FEOR" sheetId="5" r:id="rId5"/>
  </sheets>
  <definedNames>
    <definedName name="_xlnm.Print_Titles" localSheetId="2">'Megoszlások'!$1:$1</definedName>
    <definedName name="_xlnm.Print_Titles" localSheetId="1">'Pályakezdők járásonként'!$1:$1</definedName>
  </definedNames>
  <calcPr fullCalcOnLoad="1"/>
</workbook>
</file>

<file path=xl/sharedStrings.xml><?xml version="1.0" encoding="utf-8"?>
<sst xmlns="http://schemas.openxmlformats.org/spreadsheetml/2006/main" count="1653" uniqueCount="233">
  <si>
    <t>Időszak</t>
  </si>
  <si>
    <t>Salgótarján</t>
  </si>
  <si>
    <t>Balassagyarmat</t>
  </si>
  <si>
    <t>Pásztó</t>
  </si>
  <si>
    <t>Szécsény</t>
  </si>
  <si>
    <t>Bátonyterenye</t>
  </si>
  <si>
    <t>Rétság</t>
  </si>
  <si>
    <t>Összesen</t>
  </si>
  <si>
    <t>2000. december</t>
  </si>
  <si>
    <t>2001. december</t>
  </si>
  <si>
    <t>2002. december</t>
  </si>
  <si>
    <t>2003. december</t>
  </si>
  <si>
    <t>2004. december</t>
  </si>
  <si>
    <t>2005. december</t>
  </si>
  <si>
    <t>2006. december</t>
  </si>
  <si>
    <t>2007. december</t>
  </si>
  <si>
    <t>2007.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</si>
  <si>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</si>
  <si>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</si>
  <si>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</si>
  <si>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</si>
  <si>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</si>
  <si>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</si>
  <si>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</si>
  <si>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</si>
  <si>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</si>
  <si>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</si>
  <si>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</si>
  <si>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</si>
  <si>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2008. év</t>
  </si>
  <si>
    <t>Nemek szerint</t>
  </si>
  <si>
    <t>Életkor szerint</t>
  </si>
  <si>
    <t xml:space="preserve">   20 - 24 éves</t>
  </si>
  <si>
    <t xml:space="preserve">   25 - 29 éves</t>
  </si>
  <si>
    <t>Iskolai végzettség szerint</t>
  </si>
  <si>
    <t xml:space="preserve">   8 általánosnál kevesebb</t>
  </si>
  <si>
    <t>1999. december</t>
  </si>
  <si>
    <t>1998. december</t>
  </si>
  <si>
    <t>1997. december</t>
  </si>
  <si>
    <t>1996. december</t>
  </si>
  <si>
    <t>1995. december</t>
  </si>
  <si>
    <t>1994. december</t>
  </si>
  <si>
    <t>1993. december</t>
  </si>
  <si>
    <t>1992. december</t>
  </si>
  <si>
    <t>1991. december</t>
  </si>
  <si>
    <t>1990. december</t>
  </si>
  <si>
    <t>Év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</si>
  <si>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</si>
  <si>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</si>
  <si>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</si>
  <si>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</si>
  <si>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</si>
  <si>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</si>
  <si>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</si>
  <si>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</si>
  <si>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</si>
  <si>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</si>
  <si>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</si>
  <si>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</si>
  <si>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Havi átlag</t>
  </si>
  <si>
    <t xml:space="preserve">1990. </t>
  </si>
  <si>
    <t xml:space="preserve">1991. </t>
  </si>
  <si>
    <t xml:space="preserve">1992. </t>
  </si>
  <si>
    <t xml:space="preserve">1993. </t>
  </si>
  <si>
    <t xml:space="preserve">1994. </t>
  </si>
  <si>
    <t xml:space="preserve">1995. </t>
  </si>
  <si>
    <t xml:space="preserve">1996. </t>
  </si>
  <si>
    <t xml:space="preserve">1997. </t>
  </si>
  <si>
    <t xml:space="preserve">1998. </t>
  </si>
  <si>
    <t xml:space="preserve">1999. </t>
  </si>
  <si>
    <t xml:space="preserve">2000. </t>
  </si>
  <si>
    <t xml:space="preserve">2001. </t>
  </si>
  <si>
    <t xml:space="preserve">2002. </t>
  </si>
  <si>
    <t xml:space="preserve">2003. </t>
  </si>
  <si>
    <t xml:space="preserve">2004. </t>
  </si>
  <si>
    <t xml:space="preserve">2005. </t>
  </si>
  <si>
    <t xml:space="preserve">2006. </t>
  </si>
  <si>
    <t xml:space="preserve">2007. </t>
  </si>
  <si>
    <t xml:space="preserve">2008. </t>
  </si>
  <si>
    <t>Megnevezés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</si>
  <si>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</si>
  <si>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</si>
  <si>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</si>
  <si>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</si>
  <si>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</si>
  <si>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</si>
  <si>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</si>
  <si>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</si>
  <si>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december</t>
  </si>
  <si>
    <t xml:space="preserve">Férfi </t>
  </si>
  <si>
    <t>Nő</t>
  </si>
  <si>
    <t>8 ált.-nál kevesebb</t>
  </si>
  <si>
    <t>Általános iskola</t>
  </si>
  <si>
    <t>Szakmunkásképző</t>
  </si>
  <si>
    <t>Szakiskola</t>
  </si>
  <si>
    <t>Szakközépiskola</t>
  </si>
  <si>
    <t>Technikum</t>
  </si>
  <si>
    <t>Gimnázium</t>
  </si>
  <si>
    <t xml:space="preserve">Főiskola </t>
  </si>
  <si>
    <t>Egyetem</t>
  </si>
  <si>
    <t>20 - 24 éves</t>
  </si>
  <si>
    <t>25 - 29 éves</t>
  </si>
  <si>
    <t>2008.</t>
  </si>
  <si>
    <t xml:space="preserve">   Férfi</t>
  </si>
  <si>
    <t xml:space="preserve">   Nő</t>
  </si>
  <si>
    <t xml:space="preserve">   Általános iskola</t>
  </si>
  <si>
    <t xml:space="preserve">   Szakmunkásképző</t>
  </si>
  <si>
    <t xml:space="preserve">   Szakiskola</t>
  </si>
  <si>
    <t xml:space="preserve">   Szakközépiskola</t>
  </si>
  <si>
    <t xml:space="preserve">   Technikum</t>
  </si>
  <si>
    <t xml:space="preserve">   Gimnázium</t>
  </si>
  <si>
    <t xml:space="preserve">   Főiskola</t>
  </si>
  <si>
    <t xml:space="preserve">   Egyetem</t>
  </si>
  <si>
    <t xml:space="preserve">4/2. A regisztrált pályakezdő álláskeresők megoszlása az év végén Nógrád megyében (%)                                                                                                                                                                                   </t>
  </si>
  <si>
    <t xml:space="preserve">4/1. A regisztrált pályakezdő álláskeresők száma az év végén Nógrád megyében (fő)                                                                                                                                                                                   </t>
  </si>
  <si>
    <t>2008. december</t>
  </si>
  <si>
    <t xml:space="preserve">2009. </t>
  </si>
  <si>
    <t>2009. év</t>
  </si>
  <si>
    <t>2009.</t>
  </si>
  <si>
    <t xml:space="preserve">   19 éves és fiatalabb</t>
  </si>
  <si>
    <t xml:space="preserve">   29 évesnél idősebb</t>
  </si>
  <si>
    <t>29 évesnél idősebb</t>
  </si>
  <si>
    <t>19 éves és fiatalabb</t>
  </si>
  <si>
    <t xml:space="preserve">3. A regisztrált pályakezdő álláskeresők megoszlása Nógrád megyében (fő)                                                                                                                                                                                   </t>
  </si>
  <si>
    <t>1. A regisztrált páyakezdő munkanélküliek / álláskeresők számának alakulása Nógrád megyében (fő)</t>
  </si>
  <si>
    <t>2009. december</t>
  </si>
  <si>
    <t xml:space="preserve">2010. </t>
  </si>
  <si>
    <t>2010. év</t>
  </si>
  <si>
    <t>2010.</t>
  </si>
  <si>
    <t>2010. december</t>
  </si>
  <si>
    <t xml:space="preserve">2011. </t>
  </si>
  <si>
    <t>2011. év</t>
  </si>
  <si>
    <t>2011.</t>
  </si>
  <si>
    <t>2011. december</t>
  </si>
  <si>
    <t xml:space="preserve">2012. </t>
  </si>
  <si>
    <t>2012. év</t>
  </si>
  <si>
    <t>2012.</t>
  </si>
  <si>
    <t>Max. létszám</t>
  </si>
  <si>
    <t xml:space="preserve">2013. </t>
  </si>
  <si>
    <t>2012. december</t>
  </si>
  <si>
    <t>2013. év</t>
  </si>
  <si>
    <t>2013.</t>
  </si>
  <si>
    <t xml:space="preserve">5. A regisztrált pályakezdő álláskeresők száma a keresett munkakör szerint 2013-ban (fő)                                                                </t>
  </si>
  <si>
    <t> Kitöltetlen</t>
  </si>
  <si>
    <t>01 Fegyveres szervek felsőfokú képesítést igénylő foglalkozásai</t>
  </si>
  <si>
    <t>02 Fegyveres szervek középfokú képesítést igénylő foglalkozásai</t>
  </si>
  <si>
    <t>03 Fegyveres szervek középfokú képesítést nem igénylő foglalkozásai</t>
  </si>
  <si>
    <t>11 Törvényhozók, igazgatási, érdek-képviseleti vezetők</t>
  </si>
  <si>
    <t>12 Gazdasági, költségvetési szervezetek vezetői</t>
  </si>
  <si>
    <t>13 Termelési és szolgáltatást nyújtó egységek vezetői</t>
  </si>
  <si>
    <t>14 Gazdasági tevékenységet segítő egységek vezetői</t>
  </si>
  <si>
    <t>21 Műszaki, informatikai és természettudományi foglalkozások</t>
  </si>
  <si>
    <t>22 Egészszégügyi foglalkozások (felsőfokú képzettséghez kapcsolódó)</t>
  </si>
  <si>
    <t>23 Szociális szolgáltatási foglalkozások (felsőfokú képzettséghez kapcsolódó)</t>
  </si>
  <si>
    <t>24 Oktatók, pedagógusok</t>
  </si>
  <si>
    <t>25 Gazdálkodási jellegű foglalkozások</t>
  </si>
  <si>
    <t>26 Jogi és társadalomtudományi foglalkozások</t>
  </si>
  <si>
    <t>27 Kulturális, sport-, művészeti és vallási foglalkozások (felsőfokú képzettséghez kapcsolódó)</t>
  </si>
  <si>
    <t>29 Egyéb magasan képzett ügyintézők</t>
  </si>
  <si>
    <t>31 Technikusok és hasonló műszaki foglalkozások</t>
  </si>
  <si>
    <t>32 Szakmai irányítók, felügyelők</t>
  </si>
  <si>
    <t>33 Egészségügyi foglalkozások</t>
  </si>
  <si>
    <t>34 Oktatási asszisztensek</t>
  </si>
  <si>
    <t>35 Szociális gondozási és munkaerő-piaci szolgáltatási foglalkozások</t>
  </si>
  <si>
    <t>36 Üzleti jellegű szolgáltatások ügyintézői, hatósági ügyintézők, ügynökök</t>
  </si>
  <si>
    <t>37 Művészeti, kulturális, sport- és vallási foglalkozások</t>
  </si>
  <si>
    <t>39 Egyéb ügyintézők</t>
  </si>
  <si>
    <t>41 Irodai, ügyviteli foglalkozások</t>
  </si>
  <si>
    <t>42 Ügyfélkapcsolati foglalkozások</t>
  </si>
  <si>
    <t>51 Kereskedelmi és vendéglátó-ipari foglalkozások</t>
  </si>
  <si>
    <t>52 Szolgáltatási foglalkozások</t>
  </si>
  <si>
    <t>61 Mezőgazdasági foglalkozások</t>
  </si>
  <si>
    <t>62 Erdőgazdálkodási, vadgazdálkodási és halászati foglalkozások</t>
  </si>
  <si>
    <t>71 Élelmiszer-ipari foglalkozások</t>
  </si>
  <si>
    <t>72 Könnyűipari foglalkozások</t>
  </si>
  <si>
    <t>73 Fém- és villamosipari foglalkozások</t>
  </si>
  <si>
    <t>74 Kézműipari foglalkozások</t>
  </si>
  <si>
    <t>75 Építőipari foglalkozások</t>
  </si>
  <si>
    <t>79 Egyéb ipari és építőipari foglalkozások</t>
  </si>
  <si>
    <t>81 Feldolgozóipari gépek kezelői</t>
  </si>
  <si>
    <t>82 Összeszerelők</t>
  </si>
  <si>
    <t>83 Helyhez kötött gépek kezelői</t>
  </si>
  <si>
    <t>84 Járművezetők és mobil gépek kezelői</t>
  </si>
  <si>
    <t>91 Takarítók és hasonló jellegű egyszerű foglalkozások</t>
  </si>
  <si>
    <t>92 Egyszerű szolgáltatási, szállítási és hasonló foglalkozások</t>
  </si>
  <si>
    <t>93 Egyszerű ipari, építőipari, mezőgazdasági foglalkozások</t>
  </si>
  <si>
    <t>2013. december</t>
  </si>
  <si>
    <t xml:space="preserve">2. A regisztrált pályakezdő álláskeresők száma körzetenként / járásonként Nógrád megyében (fő)                                                                                                                                                                                   </t>
  </si>
  <si>
    <t xml:space="preserve">2014. </t>
  </si>
  <si>
    <t>2014. év</t>
  </si>
  <si>
    <t>2014.</t>
  </si>
  <si>
    <t xml:space="preserve">A regisztrált pályakezdő álláskeresők száma a keresett munkakör szerint 2014-ben (fő)                                                                </t>
  </si>
  <si>
    <t>2014. december</t>
  </si>
  <si>
    <t xml:space="preserve">2015. </t>
  </si>
  <si>
    <t>2015.</t>
  </si>
  <si>
    <t>2015. év</t>
  </si>
  <si>
    <t xml:space="preserve">A regisztrált pályakezdő álláskeresők száma a keresett munkakör szerint 2015-ben (fő)                                                                </t>
  </si>
  <si>
    <t>2016. év</t>
  </si>
  <si>
    <t>2016.</t>
  </si>
  <si>
    <t xml:space="preserve">A regisztrált pályakezdő álláskeresők száma a keresett munkakör szerint 2016-ban (fő)                                                                </t>
  </si>
  <si>
    <t xml:space="preserve">2016. </t>
  </si>
  <si>
    <t>2015. december</t>
  </si>
  <si>
    <t xml:space="preserve">2017. </t>
  </si>
  <si>
    <t>2016. december</t>
  </si>
  <si>
    <t>2017. december</t>
  </si>
  <si>
    <t>2017. év</t>
  </si>
  <si>
    <t>2017.</t>
  </si>
  <si>
    <t xml:space="preserve">A regisztrált pályakezdő álláskeresők száma a keresett munkakör szerint 2017-ben (fő)                                                                </t>
  </si>
  <si>
    <t xml:space="preserve">2018. </t>
  </si>
  <si>
    <t>2018. év</t>
  </si>
  <si>
    <t>2018.</t>
  </si>
  <si>
    <t xml:space="preserve">A regisztrált pályakezdő álláskeresők száma a keresett munkakör szerint 2018-ban (fő)                                                                </t>
  </si>
  <si>
    <t xml:space="preserve">A regisztrált pályakezdő álláskeresők száma a keresett munkakör szerint 2019-ben (fő)                                                                </t>
  </si>
  <si>
    <t xml:space="preserve">2019. </t>
  </si>
  <si>
    <t>2019. év</t>
  </si>
  <si>
    <t>2018. december</t>
  </si>
  <si>
    <t>2019.</t>
  </si>
  <si>
    <t>Szakgimnázium</t>
  </si>
  <si>
    <t>2019. december</t>
  </si>
  <si>
    <t xml:space="preserve">2020. </t>
  </si>
  <si>
    <t>2020. év</t>
  </si>
  <si>
    <t>2020.</t>
  </si>
  <si>
    <t xml:space="preserve">A regisztrált pályakezdő álláskeresők száma a keresett munkakör szerint 2020-ban (fő)                                                                </t>
  </si>
  <si>
    <t>2020. december</t>
  </si>
  <si>
    <t>2021. év</t>
  </si>
  <si>
    <t>2021.</t>
  </si>
  <si>
    <t xml:space="preserve">A regisztrált pályakezdő álláskeresők száma a keresett munkakör szerint 2021-ben (fő)                                                                </t>
  </si>
  <si>
    <t xml:space="preserve">2021. </t>
  </si>
  <si>
    <t>2021. december</t>
  </si>
  <si>
    <t xml:space="preserve">2022. </t>
  </si>
  <si>
    <t>2022. év</t>
  </si>
  <si>
    <t>2022.</t>
  </si>
  <si>
    <t xml:space="preserve">A regisztrált pályakezdő álláskeresők száma a keresett munkakör szerint 2022-ben (fő)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</si>
</sst>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0.0000"/>
    <numFmt numFmtId="168" formatCode="0.000"/>
    <numFmt numFmtId="169" formatCode="0.0"/>
    <numFmt numFmtId="170" formatCode="0.0000000"/>
    <numFmt numFmtId="171" formatCode="0.0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.0"/>
    <numFmt numFmtId="180" formatCode="#,##0.0\ _F_t;[Red]\-#,##0.0\ _F_t"/>
    <numFmt numFmtId="181" formatCode="General_)"/>
    <numFmt numFmtId="182" formatCode="0.00000000"/>
    <numFmt numFmtId="183" formatCode="#0"/>
    <numFmt numFmtId="184" formatCode="yyyy\.mm\.dd\.;@"/>
    <numFmt numFmtId="185" formatCode="h\:mm\:ss;@"/>
    <numFmt numFmtId="186" formatCode="#0.0"/>
    <numFmt numFmtId="187" formatCode="#0.00"/>
    <numFmt numFmtId="188" formatCode="#0.000"/>
  </numFmts>
  <fonts count="65">
    <font>
      <sz val="10"/>
      <name val="Arial"/>
      <family val="0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0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 CE"/>
      <family val="0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sz val="11"/>
      <name val="Times New Roman CE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Arial CE"/>
      <family val="0"/>
    </font>
    <font>
      <b/>
      <i/>
      <sz val="11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>
        <color indexed="22"/>
      </left>
      <right style="hair"/>
      <top style="hair"/>
      <bottom style="hair"/>
    </border>
    <border>
      <left style="medium">
        <color indexed="22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 vertical="top"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57">
      <alignment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>
      <alignment/>
      <protection/>
    </xf>
    <xf numFmtId="0" fontId="5" fillId="0" borderId="0" xfId="58">
      <alignment/>
      <protection/>
    </xf>
    <xf numFmtId="0" fontId="11" fillId="34" borderId="11" xfId="60" applyFont="1" applyFill="1" applyBorder="1" applyAlignment="1">
      <alignment horizontal="center" vertical="center"/>
      <protection/>
    </xf>
    <xf numFmtId="0" fontId="17" fillId="0" borderId="0" xfId="58" applyFont="1">
      <alignment/>
      <protection/>
    </xf>
    <xf numFmtId="0" fontId="1" fillId="0" borderId="0" xfId="57" applyAlignment="1">
      <alignment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horizontal="center" vertical="center"/>
      <protection/>
    </xf>
    <xf numFmtId="0" fontId="21" fillId="33" borderId="10" xfId="58" applyFont="1" applyFill="1" applyBorder="1" applyAlignment="1">
      <alignment horizontal="center" vertical="center" wrapText="1"/>
      <protection/>
    </xf>
    <xf numFmtId="0" fontId="15" fillId="0" borderId="0" xfId="58" applyFont="1">
      <alignment/>
      <protection/>
    </xf>
    <xf numFmtId="0" fontId="10" fillId="33" borderId="10" xfId="58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0" fillId="33" borderId="23" xfId="0" applyNumberFormat="1" applyFont="1" applyFill="1" applyBorder="1" applyAlignment="1">
      <alignment/>
    </xf>
    <xf numFmtId="0" fontId="15" fillId="0" borderId="14" xfId="0" applyFont="1" applyFill="1" applyBorder="1" applyAlignment="1">
      <alignment/>
    </xf>
    <xf numFmtId="3" fontId="15" fillId="0" borderId="14" xfId="60" applyNumberFormat="1" applyFont="1" applyFill="1" applyBorder="1">
      <alignment/>
      <protection/>
    </xf>
    <xf numFmtId="3" fontId="15" fillId="34" borderId="14" xfId="60" applyNumberFormat="1" applyFont="1" applyFill="1" applyBorder="1">
      <alignment/>
      <protection/>
    </xf>
    <xf numFmtId="3" fontId="15" fillId="0" borderId="21" xfId="60" applyNumberFormat="1" applyFont="1" applyFill="1" applyBorder="1">
      <alignment/>
      <protection/>
    </xf>
    <xf numFmtId="179" fontId="10" fillId="33" borderId="12" xfId="0" applyNumberFormat="1" applyFont="1" applyFill="1" applyBorder="1" applyAlignment="1">
      <alignment/>
    </xf>
    <xf numFmtId="169" fontId="15" fillId="0" borderId="14" xfId="0" applyNumberFormat="1" applyFont="1" applyBorder="1" applyAlignment="1">
      <alignment/>
    </xf>
    <xf numFmtId="169" fontId="15" fillId="0" borderId="21" xfId="0" applyNumberFormat="1" applyFont="1" applyBorder="1" applyAlignment="1">
      <alignment/>
    </xf>
    <xf numFmtId="0" fontId="22" fillId="0" borderId="24" xfId="57" applyFont="1" applyFill="1" applyBorder="1">
      <alignment/>
      <protection/>
    </xf>
    <xf numFmtId="0" fontId="22" fillId="0" borderId="25" xfId="57" applyFont="1" applyBorder="1">
      <alignment/>
      <protection/>
    </xf>
    <xf numFmtId="0" fontId="22" fillId="0" borderId="26" xfId="57" applyFont="1" applyBorder="1">
      <alignment/>
      <protection/>
    </xf>
    <xf numFmtId="0" fontId="22" fillId="0" borderId="14" xfId="57" applyFont="1" applyBorder="1">
      <alignment/>
      <protection/>
    </xf>
    <xf numFmtId="0" fontId="22" fillId="0" borderId="24" xfId="57" applyFont="1" applyBorder="1">
      <alignment/>
      <protection/>
    </xf>
    <xf numFmtId="0" fontId="21" fillId="33" borderId="10" xfId="57" applyFont="1" applyFill="1" applyBorder="1" applyAlignment="1">
      <alignment horizontal="center" vertical="center"/>
      <protection/>
    </xf>
    <xf numFmtId="0" fontId="21" fillId="33" borderId="10" xfId="57" applyFont="1" applyFill="1" applyBorder="1" applyAlignment="1">
      <alignment horizontal="center" vertical="center" wrapText="1"/>
      <protection/>
    </xf>
    <xf numFmtId="179" fontId="10" fillId="33" borderId="23" xfId="0" applyNumberFormat="1" applyFont="1" applyFill="1" applyBorder="1" applyAlignment="1">
      <alignment/>
    </xf>
    <xf numFmtId="0" fontId="22" fillId="35" borderId="14" xfId="57" applyFont="1" applyFill="1" applyBorder="1">
      <alignment/>
      <protection/>
    </xf>
    <xf numFmtId="0" fontId="22" fillId="35" borderId="24" xfId="57" applyFont="1" applyFill="1" applyBorder="1">
      <alignment/>
      <protection/>
    </xf>
    <xf numFmtId="0" fontId="22" fillId="0" borderId="27" xfId="0" applyFont="1" applyBorder="1" applyAlignment="1">
      <alignment horizontal="right" vertical="top" wrapText="1" indent="3"/>
    </xf>
    <xf numFmtId="0" fontId="22" fillId="0" borderId="28" xfId="0" applyFont="1" applyBorder="1" applyAlignment="1">
      <alignment horizontal="right" vertical="top" wrapText="1" indent="3"/>
    </xf>
    <xf numFmtId="0" fontId="22" fillId="0" borderId="29" xfId="0" applyFont="1" applyBorder="1" applyAlignment="1">
      <alignment horizontal="right" vertical="top" wrapText="1" indent="3"/>
    </xf>
    <xf numFmtId="3" fontId="22" fillId="0" borderId="28" xfId="0" applyNumberFormat="1" applyFont="1" applyBorder="1" applyAlignment="1">
      <alignment horizontal="right" vertical="top" wrapText="1" indent="3"/>
    </xf>
    <xf numFmtId="0" fontId="22" fillId="35" borderId="25" xfId="0" applyFont="1" applyFill="1" applyBorder="1" applyAlignment="1">
      <alignment horizontal="right" vertical="top" wrapText="1" indent="3"/>
    </xf>
    <xf numFmtId="0" fontId="22" fillId="35" borderId="14" xfId="0" applyFont="1" applyFill="1" applyBorder="1" applyAlignment="1">
      <alignment horizontal="right" vertical="top" wrapText="1" indent="3"/>
    </xf>
    <xf numFmtId="0" fontId="22" fillId="35" borderId="15" xfId="0" applyFont="1" applyFill="1" applyBorder="1" applyAlignment="1">
      <alignment horizontal="right" vertical="top" wrapText="1" indent="3"/>
    </xf>
    <xf numFmtId="3" fontId="22" fillId="35" borderId="14" xfId="0" applyNumberFormat="1" applyFont="1" applyFill="1" applyBorder="1" applyAlignment="1">
      <alignment horizontal="right" vertical="top" wrapText="1" indent="3"/>
    </xf>
    <xf numFmtId="0" fontId="22" fillId="0" borderId="25" xfId="0" applyFont="1" applyBorder="1" applyAlignment="1">
      <alignment horizontal="right" vertical="top" wrapText="1" indent="3"/>
    </xf>
    <xf numFmtId="0" fontId="22" fillId="0" borderId="14" xfId="0" applyFont="1" applyBorder="1" applyAlignment="1">
      <alignment horizontal="right" vertical="top" wrapText="1" indent="3"/>
    </xf>
    <xf numFmtId="0" fontId="22" fillId="0" borderId="15" xfId="0" applyFont="1" applyBorder="1" applyAlignment="1">
      <alignment horizontal="right" vertical="top" wrapText="1" indent="3"/>
    </xf>
    <xf numFmtId="3" fontId="22" fillId="0" borderId="14" xfId="0" applyNumberFormat="1" applyFont="1" applyBorder="1" applyAlignment="1">
      <alignment horizontal="right" vertical="top" wrapText="1" indent="3"/>
    </xf>
    <xf numFmtId="0" fontId="22" fillId="0" borderId="24" xfId="0" applyFont="1" applyBorder="1" applyAlignment="1">
      <alignment horizontal="right" indent="3"/>
    </xf>
    <xf numFmtId="0" fontId="22" fillId="0" borderId="19" xfId="0" applyFont="1" applyBorder="1" applyAlignment="1">
      <alignment horizontal="right" indent="3"/>
    </xf>
    <xf numFmtId="0" fontId="22" fillId="0" borderId="20" xfId="0" applyFont="1" applyBorder="1" applyAlignment="1">
      <alignment horizontal="right" indent="3"/>
    </xf>
    <xf numFmtId="3" fontId="22" fillId="0" borderId="19" xfId="57" applyNumberFormat="1" applyFont="1" applyFill="1" applyBorder="1" applyAlignment="1">
      <alignment horizontal="right" indent="3"/>
      <protection/>
    </xf>
    <xf numFmtId="0" fontId="22" fillId="0" borderId="14" xfId="0" applyFont="1" applyBorder="1" applyAlignment="1">
      <alignment horizontal="right" wrapText="1" indent="3"/>
    </xf>
    <xf numFmtId="0" fontId="22" fillId="0" borderId="15" xfId="0" applyFont="1" applyBorder="1" applyAlignment="1">
      <alignment horizontal="right" wrapText="1" indent="3"/>
    </xf>
    <xf numFmtId="3" fontId="22" fillId="0" borderId="14" xfId="57" applyNumberFormat="1" applyFont="1" applyFill="1" applyBorder="1" applyAlignment="1">
      <alignment horizontal="right" indent="3"/>
      <protection/>
    </xf>
    <xf numFmtId="0" fontId="22" fillId="0" borderId="14" xfId="0" applyFont="1" applyBorder="1" applyAlignment="1">
      <alignment horizontal="right" indent="3"/>
    </xf>
    <xf numFmtId="0" fontId="22" fillId="0" borderId="15" xfId="0" applyFont="1" applyBorder="1" applyAlignment="1">
      <alignment horizontal="right" indent="3"/>
    </xf>
    <xf numFmtId="3" fontId="22" fillId="0" borderId="14" xfId="57" applyNumberFormat="1" applyFont="1" applyBorder="1" applyAlignment="1">
      <alignment horizontal="right" indent="3"/>
      <protection/>
    </xf>
    <xf numFmtId="3" fontId="22" fillId="0" borderId="19" xfId="57" applyNumberFormat="1" applyFont="1" applyBorder="1" applyAlignment="1">
      <alignment horizontal="right" indent="3"/>
      <protection/>
    </xf>
    <xf numFmtId="0" fontId="22" fillId="0" borderId="21" xfId="0" applyFont="1" applyBorder="1" applyAlignment="1">
      <alignment horizontal="right" indent="3"/>
    </xf>
    <xf numFmtId="3" fontId="22" fillId="0" borderId="21" xfId="57" applyNumberFormat="1" applyFont="1" applyFill="1" applyBorder="1" applyAlignment="1">
      <alignment horizontal="right" indent="3"/>
      <protection/>
    </xf>
    <xf numFmtId="3" fontId="22" fillId="0" borderId="27" xfId="0" applyNumberFormat="1" applyFont="1" applyBorder="1" applyAlignment="1">
      <alignment horizontal="right" vertical="center" wrapText="1" indent="1"/>
    </xf>
    <xf numFmtId="3" fontId="22" fillId="0" borderId="28" xfId="0" applyNumberFormat="1" applyFont="1" applyBorder="1" applyAlignment="1">
      <alignment horizontal="right" vertical="center" wrapText="1" indent="1"/>
    </xf>
    <xf numFmtId="3" fontId="22" fillId="0" borderId="29" xfId="0" applyNumberFormat="1" applyFont="1" applyBorder="1" applyAlignment="1">
      <alignment horizontal="right" vertical="center" wrapText="1" indent="1"/>
    </xf>
    <xf numFmtId="3" fontId="22" fillId="0" borderId="28" xfId="0" applyNumberFormat="1" applyFont="1" applyFill="1" applyBorder="1" applyAlignment="1">
      <alignment horizontal="right" vertical="center" wrapText="1" indent="1"/>
    </xf>
    <xf numFmtId="3" fontId="22" fillId="0" borderId="25" xfId="0" applyNumberFormat="1" applyFont="1" applyFill="1" applyBorder="1" applyAlignment="1">
      <alignment horizontal="right" vertical="center" wrapText="1" indent="1"/>
    </xf>
    <xf numFmtId="3" fontId="22" fillId="0" borderId="14" xfId="0" applyNumberFormat="1" applyFont="1" applyFill="1" applyBorder="1" applyAlignment="1">
      <alignment horizontal="right" vertical="center" wrapText="1" indent="1"/>
    </xf>
    <xf numFmtId="3" fontId="22" fillId="0" borderId="15" xfId="0" applyNumberFormat="1" applyFont="1" applyFill="1" applyBorder="1" applyAlignment="1">
      <alignment horizontal="right" vertical="center" wrapText="1" indent="1"/>
    </xf>
    <xf numFmtId="3" fontId="22" fillId="0" borderId="14" xfId="0" applyNumberFormat="1" applyFont="1" applyBorder="1" applyAlignment="1">
      <alignment horizontal="right" indent="3"/>
    </xf>
    <xf numFmtId="3" fontId="22" fillId="35" borderId="25" xfId="0" applyNumberFormat="1" applyFont="1" applyFill="1" applyBorder="1" applyAlignment="1">
      <alignment horizontal="right" vertical="center" wrapText="1" indent="1"/>
    </xf>
    <xf numFmtId="3" fontId="22" fillId="35" borderId="14" xfId="0" applyNumberFormat="1" applyFont="1" applyFill="1" applyBorder="1" applyAlignment="1">
      <alignment horizontal="right" vertical="center" wrapText="1" indent="1"/>
    </xf>
    <xf numFmtId="3" fontId="22" fillId="35" borderId="15" xfId="0" applyNumberFormat="1" applyFont="1" applyFill="1" applyBorder="1" applyAlignment="1">
      <alignment horizontal="right" vertical="center" wrapText="1" indent="1"/>
    </xf>
    <xf numFmtId="0" fontId="5" fillId="0" borderId="0" xfId="58" applyFill="1">
      <alignment/>
      <protection/>
    </xf>
    <xf numFmtId="0" fontId="15" fillId="0" borderId="14" xfId="58" applyFont="1" applyFill="1" applyBorder="1">
      <alignment/>
      <protection/>
    </xf>
    <xf numFmtId="0" fontId="8" fillId="0" borderId="14" xfId="60" applyFont="1" applyFill="1" applyBorder="1">
      <alignment/>
      <protection/>
    </xf>
    <xf numFmtId="3" fontId="8" fillId="0" borderId="14" xfId="60" applyNumberFormat="1" applyFill="1" applyBorder="1">
      <alignment/>
      <protection/>
    </xf>
    <xf numFmtId="3" fontId="12" fillId="0" borderId="14" xfId="60" applyNumberFormat="1" applyFont="1" applyFill="1" applyBorder="1">
      <alignment/>
      <protection/>
    </xf>
    <xf numFmtId="0" fontId="11" fillId="35" borderId="14" xfId="60" applyFont="1" applyFill="1" applyBorder="1" applyAlignment="1">
      <alignment vertical="center"/>
      <protection/>
    </xf>
    <xf numFmtId="3" fontId="13" fillId="35" borderId="14" xfId="60" applyNumberFormat="1" applyFont="1" applyFill="1" applyBorder="1" applyAlignment="1">
      <alignment vertical="center"/>
      <protection/>
    </xf>
    <xf numFmtId="0" fontId="11" fillId="0" borderId="14" xfId="60" applyFont="1" applyFill="1" applyBorder="1" applyAlignment="1">
      <alignment horizontal="center" vertical="center"/>
      <protection/>
    </xf>
    <xf numFmtId="0" fontId="8" fillId="35" borderId="14" xfId="60" applyFont="1" applyFill="1" applyBorder="1">
      <alignment/>
      <protection/>
    </xf>
    <xf numFmtId="3" fontId="8" fillId="35" borderId="14" xfId="60" applyNumberFormat="1" applyFill="1" applyBorder="1">
      <alignment/>
      <protection/>
    </xf>
    <xf numFmtId="0" fontId="15" fillId="35" borderId="14" xfId="58" applyFont="1" applyFill="1" applyBorder="1">
      <alignment/>
      <protection/>
    </xf>
    <xf numFmtId="0" fontId="11" fillId="34" borderId="28" xfId="60" applyFont="1" applyFill="1" applyBorder="1" applyAlignment="1">
      <alignment horizontal="center" vertical="center"/>
      <protection/>
    </xf>
    <xf numFmtId="0" fontId="5" fillId="0" borderId="0" xfId="58" applyFill="1" applyBorder="1">
      <alignment/>
      <protection/>
    </xf>
    <xf numFmtId="3" fontId="13" fillId="0" borderId="30" xfId="60" applyNumberFormat="1" applyFont="1" applyFill="1" applyBorder="1" applyAlignment="1">
      <alignment vertical="center"/>
      <protection/>
    </xf>
    <xf numFmtId="3" fontId="13" fillId="35" borderId="14" xfId="60" applyNumberFormat="1" applyFont="1" applyFill="1" applyBorder="1">
      <alignment/>
      <protection/>
    </xf>
    <xf numFmtId="3" fontId="13" fillId="0" borderId="14" xfId="60" applyNumberFormat="1" applyFont="1" applyFill="1" applyBorder="1">
      <alignment/>
      <protection/>
    </xf>
    <xf numFmtId="1" fontId="16" fillId="0" borderId="14" xfId="58" applyNumberFormat="1" applyFont="1" applyFill="1" applyBorder="1">
      <alignment/>
      <protection/>
    </xf>
    <xf numFmtId="1" fontId="16" fillId="35" borderId="14" xfId="58" applyNumberFormat="1" applyFont="1" applyFill="1" applyBorder="1">
      <alignment/>
      <protection/>
    </xf>
    <xf numFmtId="3" fontId="16" fillId="0" borderId="30" xfId="58" applyNumberFormat="1" applyFont="1" applyFill="1" applyBorder="1">
      <alignment/>
      <protection/>
    </xf>
    <xf numFmtId="0" fontId="11" fillId="0" borderId="30" xfId="60" applyFont="1" applyFill="1" applyBorder="1" applyAlignment="1">
      <alignment vertical="center"/>
      <protection/>
    </xf>
    <xf numFmtId="0" fontId="15" fillId="35" borderId="13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3" fontId="22" fillId="0" borderId="19" xfId="0" applyNumberFormat="1" applyFont="1" applyBorder="1" applyAlignment="1">
      <alignment horizontal="right" vertical="top" wrapText="1" indent="3"/>
    </xf>
    <xf numFmtId="0" fontId="22" fillId="35" borderId="25" xfId="57" applyFont="1" applyFill="1" applyBorder="1">
      <alignment/>
      <protection/>
    </xf>
    <xf numFmtId="3" fontId="22" fillId="0" borderId="21" xfId="0" applyNumberFormat="1" applyFont="1" applyBorder="1" applyAlignment="1">
      <alignment horizontal="right" indent="3"/>
    </xf>
    <xf numFmtId="3" fontId="22" fillId="0" borderId="24" xfId="0" applyNumberFormat="1" applyFont="1" applyBorder="1" applyAlignment="1">
      <alignment horizontal="right" vertical="top" wrapText="1" indent="3"/>
    </xf>
    <xf numFmtId="3" fontId="22" fillId="0" borderId="20" xfId="0" applyNumberFormat="1" applyFont="1" applyBorder="1" applyAlignment="1">
      <alignment horizontal="right" vertical="top" wrapText="1" indent="3"/>
    </xf>
    <xf numFmtId="3" fontId="15" fillId="0" borderId="14" xfId="0" applyNumberFormat="1" applyFont="1" applyFill="1" applyBorder="1" applyAlignment="1">
      <alignment/>
    </xf>
    <xf numFmtId="0" fontId="15" fillId="0" borderId="14" xfId="60" applyFont="1" applyFill="1" applyBorder="1">
      <alignment/>
      <protection/>
    </xf>
    <xf numFmtId="0" fontId="15" fillId="34" borderId="14" xfId="60" applyFont="1" applyFill="1" applyBorder="1">
      <alignment/>
      <protection/>
    </xf>
    <xf numFmtId="169" fontId="15" fillId="0" borderId="19" xfId="0" applyNumberFormat="1" applyFont="1" applyBorder="1" applyAlignment="1">
      <alignment/>
    </xf>
    <xf numFmtId="3" fontId="14" fillId="0" borderId="14" xfId="60" applyNumberFormat="1" applyFont="1" applyFill="1" applyBorder="1" applyAlignment="1">
      <alignment horizontal="right" vertical="center" indent="1"/>
      <protection/>
    </xf>
    <xf numFmtId="3" fontId="22" fillId="0" borderId="14" xfId="0" applyNumberFormat="1" applyFont="1" applyBorder="1" applyAlignment="1">
      <alignment horizontal="right" wrapText="1" indent="3"/>
    </xf>
    <xf numFmtId="3" fontId="22" fillId="0" borderId="15" xfId="0" applyNumberFormat="1" applyFont="1" applyBorder="1" applyAlignment="1">
      <alignment horizontal="right" wrapText="1" indent="3"/>
    </xf>
    <xf numFmtId="3" fontId="15" fillId="35" borderId="14" xfId="58" applyNumberFormat="1" applyFont="1" applyFill="1" applyBorder="1">
      <alignment/>
      <protection/>
    </xf>
    <xf numFmtId="3" fontId="15" fillId="0" borderId="14" xfId="58" applyNumberFormat="1" applyFont="1" applyFill="1" applyBorder="1">
      <alignment/>
      <protection/>
    </xf>
    <xf numFmtId="183" fontId="8" fillId="35" borderId="14" xfId="60" applyNumberFormat="1" applyFill="1" applyBorder="1">
      <alignment/>
      <protection/>
    </xf>
    <xf numFmtId="183" fontId="8" fillId="0" borderId="14" xfId="60" applyNumberFormat="1" applyFill="1" applyBorder="1">
      <alignment/>
      <protection/>
    </xf>
    <xf numFmtId="183" fontId="15" fillId="35" borderId="14" xfId="58" applyNumberFormat="1" applyFont="1" applyFill="1" applyBorder="1">
      <alignment/>
      <protection/>
    </xf>
    <xf numFmtId="183" fontId="15" fillId="0" borderId="14" xfId="58" applyNumberFormat="1" applyFont="1" applyFill="1" applyBorder="1">
      <alignment/>
      <protection/>
    </xf>
    <xf numFmtId="3" fontId="22" fillId="0" borderId="15" xfId="0" applyNumberFormat="1" applyFont="1" applyBorder="1" applyAlignment="1">
      <alignment horizontal="right" indent="3"/>
    </xf>
    <xf numFmtId="0" fontId="11" fillId="0" borderId="21" xfId="60" applyFont="1" applyFill="1" applyBorder="1" applyAlignment="1">
      <alignment vertical="center"/>
      <protection/>
    </xf>
    <xf numFmtId="3" fontId="16" fillId="0" borderId="21" xfId="58" applyNumberFormat="1" applyFont="1" applyFill="1" applyBorder="1">
      <alignment/>
      <protection/>
    </xf>
    <xf numFmtId="3" fontId="13" fillId="0" borderId="21" xfId="60" applyNumberFormat="1" applyFont="1" applyFill="1" applyBorder="1" applyAlignment="1">
      <alignment vertical="center"/>
      <protection/>
    </xf>
    <xf numFmtId="0" fontId="8" fillId="35" borderId="14" xfId="60" applyFill="1" applyBorder="1">
      <alignment/>
      <protection/>
    </xf>
    <xf numFmtId="0" fontId="14" fillId="35" borderId="14" xfId="60" applyFont="1" applyFill="1" applyBorder="1" applyAlignment="1">
      <alignment vertical="center"/>
      <protection/>
    </xf>
    <xf numFmtId="3" fontId="8" fillId="35" borderId="14" xfId="60" applyNumberFormat="1" applyFont="1" applyFill="1" applyBorder="1" applyAlignment="1">
      <alignment vertical="center"/>
      <protection/>
    </xf>
    <xf numFmtId="0" fontId="15" fillId="0" borderId="13" xfId="0" applyFont="1" applyBorder="1" applyAlignment="1">
      <alignment horizontal="left"/>
    </xf>
    <xf numFmtId="0" fontId="0" fillId="0" borderId="0" xfId="56">
      <alignment vertical="top"/>
      <protection/>
    </xf>
    <xf numFmtId="0" fontId="0" fillId="0" borderId="0" xfId="56" applyFont="1">
      <alignment vertical="top"/>
      <protection/>
    </xf>
    <xf numFmtId="49" fontId="26" fillId="33" borderId="31" xfId="56" applyNumberFormat="1" applyFont="1" applyFill="1" applyBorder="1" applyAlignment="1">
      <alignment horizontal="center" vertical="center" wrapText="1"/>
      <protection/>
    </xf>
    <xf numFmtId="49" fontId="24" fillId="0" borderId="32" xfId="56" applyNumberFormat="1" applyFont="1" applyFill="1" applyBorder="1" applyAlignment="1">
      <alignment vertical="top" wrapText="1"/>
      <protection/>
    </xf>
    <xf numFmtId="183" fontId="24" fillId="0" borderId="33" xfId="56" applyNumberFormat="1" applyFont="1" applyBorder="1" applyAlignment="1">
      <alignment horizontal="right" vertical="center"/>
      <protection/>
    </xf>
    <xf numFmtId="183" fontId="8" fillId="35" borderId="14" xfId="60" applyNumberFormat="1" applyFont="1" applyFill="1" applyBorder="1">
      <alignment/>
      <protection/>
    </xf>
    <xf numFmtId="183" fontId="8" fillId="0" borderId="14" xfId="60" applyNumberFormat="1" applyFont="1" applyFill="1" applyBorder="1">
      <alignment/>
      <protection/>
    </xf>
    <xf numFmtId="183" fontId="22" fillId="0" borderId="14" xfId="0" applyNumberFormat="1" applyFont="1" applyBorder="1" applyAlignment="1">
      <alignment horizontal="right" indent="3"/>
    </xf>
    <xf numFmtId="3" fontId="22" fillId="35" borderId="19" xfId="0" applyNumberFormat="1" applyFont="1" applyFill="1" applyBorder="1" applyAlignment="1">
      <alignment horizontal="right" vertical="top" wrapText="1" indent="3"/>
    </xf>
    <xf numFmtId="3" fontId="22" fillId="35" borderId="24" xfId="0" applyNumberFormat="1" applyFont="1" applyFill="1" applyBorder="1" applyAlignment="1">
      <alignment horizontal="right" vertical="top" wrapText="1" indent="3"/>
    </xf>
    <xf numFmtId="3" fontId="22" fillId="35" borderId="20" xfId="0" applyNumberFormat="1" applyFont="1" applyFill="1" applyBorder="1" applyAlignment="1">
      <alignment horizontal="right" vertical="top" wrapText="1" indent="3"/>
    </xf>
    <xf numFmtId="0" fontId="15" fillId="0" borderId="19" xfId="0" applyFont="1" applyFill="1" applyBorder="1" applyAlignment="1">
      <alignment/>
    </xf>
    <xf numFmtId="3" fontId="15" fillId="0" borderId="19" xfId="0" applyNumberFormat="1" applyFont="1" applyFill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8" fillId="0" borderId="21" xfId="60" applyFont="1" applyFill="1" applyBorder="1" applyAlignment="1">
      <alignment horizontal="left"/>
      <protection/>
    </xf>
    <xf numFmtId="3" fontId="16" fillId="0" borderId="14" xfId="58" applyNumberFormat="1" applyFont="1" applyFill="1" applyBorder="1">
      <alignment/>
      <protection/>
    </xf>
    <xf numFmtId="3" fontId="16" fillId="35" borderId="14" xfId="58" applyNumberFormat="1" applyFont="1" applyFill="1" applyBorder="1">
      <alignment/>
      <protection/>
    </xf>
    <xf numFmtId="183" fontId="5" fillId="0" borderId="0" xfId="58" applyNumberFormat="1" applyFill="1">
      <alignment/>
      <protection/>
    </xf>
    <xf numFmtId="0" fontId="16" fillId="33" borderId="10" xfId="58" applyFont="1" applyFill="1" applyBorder="1" applyAlignment="1">
      <alignment horizontal="center" vertical="center"/>
      <protection/>
    </xf>
    <xf numFmtId="183" fontId="22" fillId="0" borderId="24" xfId="0" applyNumberFormat="1" applyFont="1" applyBorder="1" applyAlignment="1">
      <alignment horizontal="right" indent="3"/>
    </xf>
    <xf numFmtId="183" fontId="22" fillId="0" borderId="19" xfId="0" applyNumberFormat="1" applyFont="1" applyBorder="1" applyAlignment="1">
      <alignment horizontal="right" indent="3"/>
    </xf>
    <xf numFmtId="183" fontId="22" fillId="0" borderId="20" xfId="0" applyNumberFormat="1" applyFont="1" applyBorder="1" applyAlignment="1">
      <alignment horizontal="right" indent="3"/>
    </xf>
    <xf numFmtId="183" fontId="22" fillId="0" borderId="14" xfId="0" applyNumberFormat="1" applyFont="1" applyBorder="1" applyAlignment="1">
      <alignment horizontal="right" wrapText="1" indent="3"/>
    </xf>
    <xf numFmtId="183" fontId="22" fillId="0" borderId="15" xfId="0" applyNumberFormat="1" applyFont="1" applyBorder="1" applyAlignment="1">
      <alignment horizontal="right" wrapText="1" indent="3"/>
    </xf>
    <xf numFmtId="183" fontId="22" fillId="0" borderId="15" xfId="0" applyNumberFormat="1" applyFont="1" applyBorder="1" applyAlignment="1">
      <alignment horizontal="right" indent="3"/>
    </xf>
    <xf numFmtId="3" fontId="8" fillId="35" borderId="14" xfId="60" applyNumberFormat="1" applyFont="1" applyFill="1" applyBorder="1">
      <alignment/>
      <protection/>
    </xf>
    <xf numFmtId="3" fontId="8" fillId="0" borderId="14" xfId="60" applyNumberFormat="1" applyFont="1" applyFill="1" applyBorder="1">
      <alignment/>
      <protection/>
    </xf>
    <xf numFmtId="183" fontId="22" fillId="0" borderId="14" xfId="57" applyNumberFormat="1" applyFont="1" applyBorder="1" applyAlignment="1">
      <alignment horizontal="right" indent="3"/>
      <protection/>
    </xf>
    <xf numFmtId="183" fontId="22" fillId="0" borderId="19" xfId="57" applyNumberFormat="1" applyFont="1" applyBorder="1" applyAlignment="1">
      <alignment horizontal="right" indent="3"/>
      <protection/>
    </xf>
    <xf numFmtId="183" fontId="22" fillId="0" borderId="21" xfId="0" applyNumberFormat="1" applyFont="1" applyBorder="1" applyAlignment="1">
      <alignment horizontal="right" indent="3"/>
    </xf>
    <xf numFmtId="183" fontId="8" fillId="35" borderId="14" xfId="60" applyNumberFormat="1" applyFont="1" applyFill="1" applyBorder="1" applyAlignment="1">
      <alignment vertical="center"/>
      <protection/>
    </xf>
    <xf numFmtId="183" fontId="15" fillId="0" borderId="14" xfId="0" applyNumberFormat="1" applyFont="1" applyBorder="1" applyAlignment="1">
      <alignment/>
    </xf>
    <xf numFmtId="183" fontId="15" fillId="0" borderId="21" xfId="0" applyNumberFormat="1" applyFont="1" applyBorder="1" applyAlignment="1">
      <alignment/>
    </xf>
    <xf numFmtId="0" fontId="21" fillId="33" borderId="34" xfId="57" applyFont="1" applyFill="1" applyBorder="1" applyAlignment="1">
      <alignment vertical="center"/>
      <protection/>
    </xf>
    <xf numFmtId="0" fontId="21" fillId="33" borderId="10" xfId="57" applyFont="1" applyFill="1" applyBorder="1" applyAlignment="1">
      <alignment vertical="center"/>
      <protection/>
    </xf>
    <xf numFmtId="0" fontId="28" fillId="0" borderId="0" xfId="56" applyFont="1">
      <alignment vertical="top"/>
      <protection/>
    </xf>
    <xf numFmtId="0" fontId="21" fillId="0" borderId="28" xfId="57" applyFont="1" applyFill="1" applyBorder="1" applyAlignment="1">
      <alignment horizontal="center" vertical="center"/>
      <protection/>
    </xf>
    <xf numFmtId="0" fontId="29" fillId="35" borderId="14" xfId="57" applyFont="1" applyFill="1" applyBorder="1" applyAlignment="1">
      <alignment horizontal="center" vertical="center"/>
      <protection/>
    </xf>
    <xf numFmtId="0" fontId="29" fillId="0" borderId="14" xfId="57" applyFont="1" applyFill="1" applyBorder="1" applyAlignment="1">
      <alignment horizontal="center" vertical="center"/>
      <protection/>
    </xf>
    <xf numFmtId="0" fontId="22" fillId="0" borderId="35" xfId="57" applyFont="1" applyBorder="1">
      <alignment/>
      <protection/>
    </xf>
    <xf numFmtId="183" fontId="22" fillId="0" borderId="35" xfId="0" applyNumberFormat="1" applyFont="1" applyBorder="1" applyAlignment="1">
      <alignment horizontal="right" vertical="top" wrapText="1" indent="3"/>
    </xf>
    <xf numFmtId="183" fontId="22" fillId="0" borderId="16" xfId="0" applyNumberFormat="1" applyFont="1" applyBorder="1" applyAlignment="1">
      <alignment horizontal="right" vertical="top" wrapText="1" indent="3"/>
    </xf>
    <xf numFmtId="183" fontId="22" fillId="0" borderId="17" xfId="0" applyNumberFormat="1" applyFont="1" applyBorder="1" applyAlignment="1">
      <alignment horizontal="right" vertical="top" wrapText="1" indent="3"/>
    </xf>
    <xf numFmtId="3" fontId="22" fillId="0" borderId="16" xfId="0" applyNumberFormat="1" applyFont="1" applyBorder="1" applyAlignment="1">
      <alignment horizontal="right" vertical="top" wrapText="1" indent="3"/>
    </xf>
    <xf numFmtId="3" fontId="22" fillId="0" borderId="24" xfId="0" applyNumberFormat="1" applyFont="1" applyBorder="1" applyAlignment="1">
      <alignment horizontal="right" indent="3"/>
    </xf>
    <xf numFmtId="3" fontId="22" fillId="0" borderId="19" xfId="0" applyNumberFormat="1" applyFont="1" applyBorder="1" applyAlignment="1">
      <alignment horizontal="right" indent="3"/>
    </xf>
    <xf numFmtId="3" fontId="22" fillId="0" borderId="20" xfId="0" applyNumberFormat="1" applyFont="1" applyBorder="1" applyAlignment="1">
      <alignment horizontal="right" indent="3"/>
    </xf>
    <xf numFmtId="49" fontId="24" fillId="0" borderId="33" xfId="56" applyNumberFormat="1" applyFont="1" applyBorder="1" applyAlignment="1">
      <alignment horizontal="right" vertical="center"/>
      <protection/>
    </xf>
    <xf numFmtId="183" fontId="13" fillId="35" borderId="14" xfId="60" applyNumberFormat="1" applyFont="1" applyFill="1" applyBorder="1" applyAlignment="1">
      <alignment vertical="center"/>
      <protection/>
    </xf>
    <xf numFmtId="0" fontId="8" fillId="0" borderId="14" xfId="60" applyFill="1" applyBorder="1">
      <alignment/>
      <protection/>
    </xf>
    <xf numFmtId="183" fontId="16" fillId="0" borderId="21" xfId="58" applyNumberFormat="1" applyFont="1" applyFill="1" applyBorder="1">
      <alignment/>
      <protection/>
    </xf>
    <xf numFmtId="0" fontId="30" fillId="0" borderId="0" xfId="57" applyFont="1">
      <alignment/>
      <protection/>
    </xf>
    <xf numFmtId="183" fontId="22" fillId="0" borderId="14" xfId="0" applyNumberFormat="1" applyFont="1" applyFill="1" applyBorder="1" applyAlignment="1">
      <alignment horizontal="right" vertical="center" wrapText="1" indent="1"/>
    </xf>
    <xf numFmtId="183" fontId="22" fillId="35" borderId="25" xfId="0" applyNumberFormat="1" applyFont="1" applyFill="1" applyBorder="1" applyAlignment="1">
      <alignment horizontal="right" vertical="top" wrapText="1" indent="3"/>
    </xf>
    <xf numFmtId="183" fontId="22" fillId="35" borderId="14" xfId="0" applyNumberFormat="1" applyFont="1" applyFill="1" applyBorder="1" applyAlignment="1">
      <alignment horizontal="right" vertical="top" wrapText="1" indent="3"/>
    </xf>
    <xf numFmtId="183" fontId="22" fillId="35" borderId="15" xfId="0" applyNumberFormat="1" applyFont="1" applyFill="1" applyBorder="1" applyAlignment="1">
      <alignment horizontal="right" vertical="top" wrapText="1" indent="3"/>
    </xf>
    <xf numFmtId="3" fontId="15" fillId="0" borderId="19" xfId="0" applyNumberFormat="1" applyFont="1" applyBorder="1" applyAlignment="1">
      <alignment/>
    </xf>
    <xf numFmtId="183" fontId="15" fillId="0" borderId="19" xfId="0" applyNumberFormat="1" applyFont="1" applyBorder="1" applyAlignment="1">
      <alignment/>
    </xf>
    <xf numFmtId="3" fontId="15" fillId="35" borderId="14" xfId="0" applyNumberFormat="1" applyFont="1" applyFill="1" applyBorder="1" applyAlignment="1">
      <alignment/>
    </xf>
    <xf numFmtId="0" fontId="26" fillId="33" borderId="36" xfId="59" applyFont="1" applyFill="1" applyBorder="1" applyAlignment="1">
      <alignment horizontal="center" vertical="center" wrapText="1"/>
      <protection/>
    </xf>
    <xf numFmtId="0" fontId="26" fillId="33" borderId="37" xfId="59" applyFont="1" applyFill="1" applyBorder="1" applyAlignment="1">
      <alignment horizontal="center" vertical="center" wrapText="1"/>
      <protection/>
    </xf>
    <xf numFmtId="0" fontId="26" fillId="0" borderId="0" xfId="59" applyFont="1" applyFill="1" applyBorder="1" applyAlignment="1">
      <alignment horizontal="center" vertical="center" wrapText="1"/>
      <protection/>
    </xf>
    <xf numFmtId="49" fontId="23" fillId="0" borderId="32" xfId="56" applyNumberFormat="1" applyFont="1" applyFill="1" applyBorder="1" applyAlignment="1">
      <alignment vertical="top" wrapText="1"/>
      <protection/>
    </xf>
    <xf numFmtId="183" fontId="23" fillId="0" borderId="33" xfId="56" applyNumberFormat="1" applyFont="1" applyBorder="1" applyAlignment="1">
      <alignment horizontal="right" vertical="center"/>
      <protection/>
    </xf>
    <xf numFmtId="183" fontId="23" fillId="0" borderId="33" xfId="56" applyNumberFormat="1" applyFont="1" applyFill="1" applyBorder="1" applyAlignment="1">
      <alignment horizontal="right" vertical="center"/>
      <protection/>
    </xf>
    <xf numFmtId="49" fontId="23" fillId="0" borderId="33" xfId="56" applyNumberFormat="1" applyFont="1" applyBorder="1" applyAlignment="1">
      <alignment horizontal="right" vertical="center"/>
      <protection/>
    </xf>
    <xf numFmtId="49" fontId="23" fillId="0" borderId="38" xfId="56" applyNumberFormat="1" applyFont="1" applyBorder="1" applyAlignment="1">
      <alignment horizontal="right" vertical="center"/>
      <protection/>
    </xf>
    <xf numFmtId="49" fontId="23" fillId="0" borderId="0" xfId="56" applyNumberFormat="1" applyFont="1" applyFill="1" applyBorder="1" applyAlignment="1">
      <alignment horizontal="right" vertical="center"/>
      <protection/>
    </xf>
    <xf numFmtId="183" fontId="23" fillId="0" borderId="38" xfId="56" applyNumberFormat="1" applyFont="1" applyBorder="1" applyAlignment="1">
      <alignment horizontal="right" vertical="center"/>
      <protection/>
    </xf>
    <xf numFmtId="183" fontId="23" fillId="0" borderId="0" xfId="56" applyNumberFormat="1" applyFont="1" applyFill="1" applyBorder="1" applyAlignment="1">
      <alignment horizontal="right" vertical="center"/>
      <protection/>
    </xf>
    <xf numFmtId="183" fontId="24" fillId="0" borderId="38" xfId="56" applyNumberFormat="1" applyFont="1" applyBorder="1" applyAlignment="1">
      <alignment horizontal="right" vertical="center"/>
      <protection/>
    </xf>
    <xf numFmtId="183" fontId="24" fillId="0" borderId="0" xfId="56" applyNumberFormat="1" applyFont="1" applyFill="1" applyBorder="1" applyAlignment="1">
      <alignment horizontal="right" vertical="center"/>
      <protection/>
    </xf>
    <xf numFmtId="49" fontId="24" fillId="0" borderId="0" xfId="56" applyNumberFormat="1" applyFont="1" applyFill="1" applyBorder="1" applyAlignment="1">
      <alignment horizontal="right" vertical="center"/>
      <protection/>
    </xf>
    <xf numFmtId="49" fontId="24" fillId="0" borderId="38" xfId="56" applyNumberFormat="1" applyFont="1" applyBorder="1" applyAlignment="1">
      <alignment horizontal="right" vertical="center"/>
      <protection/>
    </xf>
    <xf numFmtId="183" fontId="25" fillId="0" borderId="0" xfId="56" applyNumberFormat="1" applyFont="1" applyFill="1" applyBorder="1" applyAlignment="1">
      <alignment horizontal="right" vertical="center"/>
      <protection/>
    </xf>
    <xf numFmtId="3" fontId="8" fillId="0" borderId="14" xfId="60" applyNumberFormat="1" applyFill="1" applyBorder="1" applyAlignment="1">
      <alignment horizontal="right"/>
      <protection/>
    </xf>
    <xf numFmtId="3" fontId="23" fillId="0" borderId="33" xfId="56" applyNumberFormat="1" applyFont="1" applyBorder="1" applyAlignment="1">
      <alignment horizontal="right" vertical="center"/>
      <protection/>
    </xf>
    <xf numFmtId="3" fontId="23" fillId="0" borderId="33" xfId="56" applyNumberFormat="1" applyFont="1" applyFill="1" applyBorder="1" applyAlignment="1">
      <alignment horizontal="right" vertical="center"/>
      <protection/>
    </xf>
    <xf numFmtId="3" fontId="24" fillId="0" borderId="33" xfId="56" applyNumberFormat="1" applyFont="1" applyBorder="1" applyAlignment="1">
      <alignment horizontal="right" vertical="center"/>
      <protection/>
    </xf>
    <xf numFmtId="3" fontId="24" fillId="0" borderId="33" xfId="56" applyNumberFormat="1" applyFont="1" applyFill="1" applyBorder="1" applyAlignment="1">
      <alignment horizontal="right" vertical="center"/>
      <protection/>
    </xf>
    <xf numFmtId="49" fontId="8" fillId="0" borderId="14" xfId="60" applyNumberFormat="1" applyFill="1" applyBorder="1" applyAlignment="1">
      <alignment horizontal="right"/>
      <protection/>
    </xf>
    <xf numFmtId="183" fontId="22" fillId="0" borderId="25" xfId="0" applyNumberFormat="1" applyFont="1" applyBorder="1" applyAlignment="1">
      <alignment horizontal="right" vertical="top" wrapText="1" indent="3"/>
    </xf>
    <xf numFmtId="183" fontId="22" fillId="0" borderId="14" xfId="0" applyNumberFormat="1" applyFont="1" applyBorder="1" applyAlignment="1">
      <alignment horizontal="right" vertical="top" wrapText="1" indent="3"/>
    </xf>
    <xf numFmtId="183" fontId="22" fillId="0" borderId="15" xfId="0" applyNumberFormat="1" applyFont="1" applyBorder="1" applyAlignment="1">
      <alignment horizontal="right" vertical="top" wrapText="1" indent="3"/>
    </xf>
    <xf numFmtId="49" fontId="24" fillId="0" borderId="39" xfId="56" applyNumberFormat="1" applyFont="1" applyFill="1" applyBorder="1" applyAlignment="1">
      <alignment vertical="top" wrapText="1"/>
      <protection/>
    </xf>
    <xf numFmtId="183" fontId="24" fillId="0" borderId="40" xfId="56" applyNumberFormat="1" applyFont="1" applyBorder="1" applyAlignment="1">
      <alignment horizontal="right" vertical="center"/>
      <protection/>
    </xf>
    <xf numFmtId="3" fontId="24" fillId="0" borderId="40" xfId="56" applyNumberFormat="1" applyFont="1" applyBorder="1" applyAlignment="1">
      <alignment horizontal="right" vertical="center"/>
      <protection/>
    </xf>
    <xf numFmtId="3" fontId="24" fillId="0" borderId="40" xfId="56" applyNumberFormat="1" applyFont="1" applyFill="1" applyBorder="1" applyAlignment="1">
      <alignment horizontal="right" vertical="center"/>
      <protection/>
    </xf>
    <xf numFmtId="183" fontId="24" fillId="0" borderId="41" xfId="56" applyNumberFormat="1" applyFont="1" applyBorder="1" applyAlignment="1">
      <alignment horizontal="right" vertical="center"/>
      <protection/>
    </xf>
    <xf numFmtId="49" fontId="25" fillId="33" borderId="42" xfId="56" applyNumberFormat="1" applyFont="1" applyFill="1" applyBorder="1" applyAlignment="1">
      <alignment vertical="top" wrapText="1"/>
      <protection/>
    </xf>
    <xf numFmtId="3" fontId="25" fillId="33" borderId="43" xfId="56" applyNumberFormat="1" applyFont="1" applyFill="1" applyBorder="1" applyAlignment="1">
      <alignment horizontal="right" vertical="center"/>
      <protection/>
    </xf>
    <xf numFmtId="3" fontId="25" fillId="33" borderId="44" xfId="56" applyNumberFormat="1" applyFont="1" applyFill="1" applyBorder="1" applyAlignment="1">
      <alignment horizontal="right" vertical="center"/>
      <protection/>
    </xf>
    <xf numFmtId="3" fontId="27" fillId="35" borderId="14" xfId="0" applyNumberFormat="1" applyFont="1" applyFill="1" applyBorder="1" applyAlignment="1">
      <alignment horizontal="right" vertical="center" wrapText="1" indent="1"/>
    </xf>
    <xf numFmtId="0" fontId="1" fillId="0" borderId="0" xfId="57" applyFill="1">
      <alignment/>
      <protection/>
    </xf>
    <xf numFmtId="49" fontId="23" fillId="0" borderId="33" xfId="56" applyNumberFormat="1" applyFont="1" applyFill="1" applyBorder="1" applyAlignment="1">
      <alignment horizontal="right" vertical="center"/>
      <protection/>
    </xf>
    <xf numFmtId="183" fontId="24" fillId="0" borderId="33" xfId="56" applyNumberFormat="1" applyFont="1" applyFill="1" applyBorder="1" applyAlignment="1">
      <alignment horizontal="right" vertical="center"/>
      <protection/>
    </xf>
    <xf numFmtId="183" fontId="24" fillId="0" borderId="40" xfId="56" applyNumberFormat="1" applyFont="1" applyFill="1" applyBorder="1" applyAlignment="1">
      <alignment horizontal="right" vertical="center"/>
      <protection/>
    </xf>
    <xf numFmtId="183" fontId="25" fillId="33" borderId="43" xfId="56" applyNumberFormat="1" applyFont="1" applyFill="1" applyBorder="1" applyAlignment="1">
      <alignment horizontal="right" vertical="center"/>
      <protection/>
    </xf>
    <xf numFmtId="183" fontId="25" fillId="33" borderId="44" xfId="56" applyNumberFormat="1" applyFont="1" applyFill="1" applyBorder="1" applyAlignment="1">
      <alignment horizontal="right" vertical="center"/>
      <protection/>
    </xf>
    <xf numFmtId="0" fontId="22" fillId="35" borderId="35" xfId="57" applyFont="1" applyFill="1" applyBorder="1">
      <alignment/>
      <protection/>
    </xf>
    <xf numFmtId="183" fontId="22" fillId="35" borderId="35" xfId="0" applyNumberFormat="1" applyFont="1" applyFill="1" applyBorder="1" applyAlignment="1">
      <alignment horizontal="right" vertical="top" wrapText="1" indent="3"/>
    </xf>
    <xf numFmtId="183" fontId="22" fillId="35" borderId="16" xfId="0" applyNumberFormat="1" applyFont="1" applyFill="1" applyBorder="1" applyAlignment="1">
      <alignment horizontal="right" vertical="top" wrapText="1" indent="3"/>
    </xf>
    <xf numFmtId="183" fontId="22" fillId="35" borderId="17" xfId="0" applyNumberFormat="1" applyFont="1" applyFill="1" applyBorder="1" applyAlignment="1">
      <alignment horizontal="right" vertical="top" wrapText="1" indent="3"/>
    </xf>
    <xf numFmtId="3" fontId="22" fillId="35" borderId="16" xfId="0" applyNumberFormat="1" applyFont="1" applyFill="1" applyBorder="1" applyAlignment="1">
      <alignment horizontal="right" vertical="top" wrapText="1" indent="3"/>
    </xf>
    <xf numFmtId="3" fontId="16" fillId="0" borderId="21" xfId="58" applyNumberFormat="1" applyFont="1" applyFill="1" applyBorder="1">
      <alignment/>
      <protection/>
    </xf>
    <xf numFmtId="183" fontId="8" fillId="0" borderId="14" xfId="60" applyNumberFormat="1" applyFont="1" applyFill="1" applyBorder="1" applyAlignment="1">
      <alignment horizontal="right"/>
      <protection/>
    </xf>
    <xf numFmtId="183" fontId="8" fillId="35" borderId="14" xfId="60" applyNumberFormat="1" applyFont="1" applyFill="1" applyBorder="1" applyAlignment="1">
      <alignment horizontal="right" vertical="center"/>
      <protection/>
    </xf>
    <xf numFmtId="0" fontId="22" fillId="0" borderId="25" xfId="57" applyFont="1" applyFill="1" applyBorder="1">
      <alignment/>
      <protection/>
    </xf>
    <xf numFmtId="183" fontId="22" fillId="0" borderId="25" xfId="0" applyNumberFormat="1" applyFont="1" applyFill="1" applyBorder="1" applyAlignment="1">
      <alignment horizontal="right" vertical="top" wrapText="1" indent="3"/>
    </xf>
    <xf numFmtId="183" fontId="22" fillId="0" borderId="14" xfId="0" applyNumberFormat="1" applyFont="1" applyFill="1" applyBorder="1" applyAlignment="1">
      <alignment horizontal="right" vertical="top" wrapText="1" indent="3"/>
    </xf>
    <xf numFmtId="183" fontId="22" fillId="0" borderId="15" xfId="0" applyNumberFormat="1" applyFont="1" applyFill="1" applyBorder="1" applyAlignment="1">
      <alignment horizontal="right" vertical="top" wrapText="1" indent="3"/>
    </xf>
    <xf numFmtId="3" fontId="22" fillId="0" borderId="14" xfId="0" applyNumberFormat="1" applyFont="1" applyFill="1" applyBorder="1" applyAlignment="1">
      <alignment horizontal="right" vertical="top" wrapText="1" indent="3"/>
    </xf>
    <xf numFmtId="3" fontId="8" fillId="35" borderId="14" xfId="60" applyNumberFormat="1" applyFill="1" applyBorder="1" applyAlignment="1">
      <alignment horizontal="right"/>
      <protection/>
    </xf>
    <xf numFmtId="3" fontId="13" fillId="35" borderId="14" xfId="60" applyNumberFormat="1" applyFont="1" applyFill="1" applyBorder="1" applyAlignment="1">
      <alignment horizontal="right" vertical="center"/>
      <protection/>
    </xf>
    <xf numFmtId="3" fontId="8" fillId="35" borderId="14" xfId="60" applyNumberFormat="1" applyFont="1" applyFill="1" applyBorder="1" applyAlignment="1">
      <alignment horizontal="right"/>
      <protection/>
    </xf>
    <xf numFmtId="3" fontId="8" fillId="0" borderId="14" xfId="60" applyNumberFormat="1" applyFont="1" applyFill="1" applyBorder="1" applyAlignment="1">
      <alignment horizontal="right"/>
      <protection/>
    </xf>
    <xf numFmtId="3" fontId="16" fillId="0" borderId="21" xfId="58" applyNumberFormat="1" applyFont="1" applyFill="1" applyBorder="1" applyAlignment="1">
      <alignment horizontal="right"/>
      <protection/>
    </xf>
    <xf numFmtId="3" fontId="15" fillId="0" borderId="21" xfId="0" applyNumberFormat="1" applyFont="1" applyBorder="1" applyAlignment="1">
      <alignment horizontal="right"/>
    </xf>
    <xf numFmtId="3" fontId="23" fillId="0" borderId="38" xfId="56" applyNumberFormat="1" applyFont="1" applyBorder="1" applyAlignment="1">
      <alignment horizontal="right" vertical="center"/>
      <protection/>
    </xf>
    <xf numFmtId="3" fontId="24" fillId="0" borderId="38" xfId="56" applyNumberFormat="1" applyFont="1" applyBorder="1" applyAlignment="1">
      <alignment horizontal="right" vertical="center"/>
      <protection/>
    </xf>
    <xf numFmtId="3" fontId="24" fillId="0" borderId="41" xfId="56" applyNumberFormat="1" applyFont="1" applyBorder="1" applyAlignment="1">
      <alignment horizontal="right" vertical="center"/>
      <protection/>
    </xf>
    <xf numFmtId="49" fontId="24" fillId="0" borderId="33" xfId="56" applyNumberFormat="1" applyFont="1" applyFill="1" applyBorder="1" applyAlignment="1">
      <alignment horizontal="right" vertical="center"/>
      <protection/>
    </xf>
    <xf numFmtId="183" fontId="8" fillId="0" borderId="14" xfId="60" applyNumberFormat="1" applyFill="1" applyBorder="1" applyAlignment="1">
      <alignment horizontal="right"/>
      <protection/>
    </xf>
    <xf numFmtId="183" fontId="22" fillId="35" borderId="14" xfId="0" applyNumberFormat="1" applyFont="1" applyFill="1" applyBorder="1" applyAlignment="1">
      <alignment horizontal="right" vertical="center" wrapText="1" indent="1"/>
    </xf>
    <xf numFmtId="183" fontId="22" fillId="35" borderId="15" xfId="0" applyNumberFormat="1" applyFont="1" applyFill="1" applyBorder="1" applyAlignment="1">
      <alignment horizontal="right" vertical="center" wrapText="1" indent="1"/>
    </xf>
    <xf numFmtId="183" fontId="15" fillId="0" borderId="21" xfId="0" applyNumberFormat="1" applyFont="1" applyBorder="1" applyAlignment="1">
      <alignment horizontal="right"/>
    </xf>
    <xf numFmtId="0" fontId="23" fillId="0" borderId="33" xfId="56" applyFont="1" applyBorder="1" applyAlignment="1">
      <alignment horizontal="right" vertical="center"/>
      <protection/>
    </xf>
    <xf numFmtId="0" fontId="24" fillId="0" borderId="33" xfId="56" applyFont="1" applyBorder="1" applyAlignment="1">
      <alignment horizontal="right" vertical="center"/>
      <protection/>
    </xf>
    <xf numFmtId="0" fontId="23" fillId="0" borderId="38" xfId="56" applyFont="1" applyBorder="1" applyAlignment="1">
      <alignment horizontal="right" vertical="center"/>
      <protection/>
    </xf>
    <xf numFmtId="0" fontId="23" fillId="0" borderId="33" xfId="56" applyFont="1" applyFill="1" applyBorder="1" applyAlignment="1">
      <alignment horizontal="right" vertical="center"/>
      <protection/>
    </xf>
    <xf numFmtId="0" fontId="24" fillId="0" borderId="38" xfId="56" applyFont="1" applyBorder="1" applyAlignment="1">
      <alignment horizontal="right" vertical="center"/>
      <protection/>
    </xf>
    <xf numFmtId="0" fontId="24" fillId="0" borderId="33" xfId="56" applyFont="1" applyFill="1" applyBorder="1" applyAlignment="1">
      <alignment horizontal="right" vertical="center"/>
      <protection/>
    </xf>
    <xf numFmtId="183" fontId="22" fillId="0" borderId="25" xfId="0" applyNumberFormat="1" applyFont="1" applyFill="1" applyBorder="1" applyAlignment="1">
      <alignment horizontal="right" vertical="center" wrapText="1" indent="1"/>
    </xf>
    <xf numFmtId="183" fontId="22" fillId="0" borderId="15" xfId="0" applyNumberFormat="1" applyFont="1" applyFill="1" applyBorder="1" applyAlignment="1">
      <alignment horizontal="right" vertical="center" wrapText="1" indent="1"/>
    </xf>
    <xf numFmtId="183" fontId="1" fillId="0" borderId="0" xfId="57" applyNumberFormat="1">
      <alignment/>
      <protection/>
    </xf>
    <xf numFmtId="3" fontId="1" fillId="0" borderId="0" xfId="57" applyNumberFormat="1">
      <alignment/>
      <protection/>
    </xf>
    <xf numFmtId="183" fontId="22" fillId="35" borderId="25" xfId="0" applyNumberFormat="1" applyFont="1" applyFill="1" applyBorder="1" applyAlignment="1">
      <alignment horizontal="right" vertical="center" wrapText="1" indent="1"/>
    </xf>
    <xf numFmtId="0" fontId="23" fillId="0" borderId="45" xfId="0" applyFont="1" applyBorder="1" applyAlignment="1">
      <alignment/>
    </xf>
    <xf numFmtId="0" fontId="23" fillId="0" borderId="33" xfId="0" applyFont="1" applyBorder="1" applyAlignment="1">
      <alignment/>
    </xf>
    <xf numFmtId="183" fontId="24" fillId="0" borderId="33" xfId="0" applyNumberFormat="1" applyFont="1" applyBorder="1" applyAlignment="1">
      <alignment horizontal="right" vertical="top"/>
    </xf>
    <xf numFmtId="0" fontId="23" fillId="0" borderId="38" xfId="0" applyFont="1" applyBorder="1" applyAlignment="1">
      <alignment/>
    </xf>
    <xf numFmtId="183" fontId="24" fillId="0" borderId="45" xfId="0" applyNumberFormat="1" applyFont="1" applyBorder="1" applyAlignment="1">
      <alignment horizontal="right" vertical="top"/>
    </xf>
    <xf numFmtId="183" fontId="24" fillId="0" borderId="38" xfId="0" applyNumberFormat="1" applyFont="1" applyBorder="1" applyAlignment="1">
      <alignment horizontal="right" vertical="top"/>
    </xf>
    <xf numFmtId="183" fontId="24" fillId="0" borderId="46" xfId="0" applyNumberFormat="1" applyFont="1" applyBorder="1" applyAlignment="1">
      <alignment horizontal="right" vertical="top"/>
    </xf>
    <xf numFmtId="183" fontId="24" fillId="0" borderId="40" xfId="0" applyNumberFormat="1" applyFont="1" applyBorder="1" applyAlignment="1">
      <alignment horizontal="right" vertical="top"/>
    </xf>
    <xf numFmtId="183" fontId="24" fillId="0" borderId="41" xfId="0" applyNumberFormat="1" applyFont="1" applyBorder="1" applyAlignment="1">
      <alignment horizontal="right" vertical="top"/>
    </xf>
    <xf numFmtId="0" fontId="24" fillId="0" borderId="33" xfId="0" applyFont="1" applyBorder="1" applyAlignment="1">
      <alignment horizontal="right" vertical="top"/>
    </xf>
    <xf numFmtId="0" fontId="24" fillId="0" borderId="45" xfId="0" applyFont="1" applyBorder="1" applyAlignment="1">
      <alignment horizontal="right" vertical="top"/>
    </xf>
    <xf numFmtId="183" fontId="23" fillId="0" borderId="45" xfId="0" applyNumberFormat="1" applyFont="1" applyBorder="1" applyAlignment="1">
      <alignment/>
    </xf>
    <xf numFmtId="183" fontId="23" fillId="0" borderId="33" xfId="0" applyNumberFormat="1" applyFont="1" applyBorder="1" applyAlignment="1">
      <alignment/>
    </xf>
    <xf numFmtId="183" fontId="23" fillId="0" borderId="38" xfId="0" applyNumberFormat="1" applyFont="1" applyBorder="1" applyAlignment="1">
      <alignment/>
    </xf>
    <xf numFmtId="0" fontId="22" fillId="0" borderId="14" xfId="57" applyFont="1" applyBorder="1" applyAlignment="1">
      <alignment horizontal="right" indent="3"/>
      <protection/>
    </xf>
    <xf numFmtId="0" fontId="22" fillId="0" borderId="19" xfId="57" applyFont="1" applyBorder="1" applyAlignment="1">
      <alignment horizontal="right" indent="3"/>
      <protection/>
    </xf>
    <xf numFmtId="0" fontId="22" fillId="22" borderId="26" xfId="57" applyFont="1" applyFill="1" applyBorder="1">
      <alignment/>
      <protection/>
    </xf>
    <xf numFmtId="183" fontId="22" fillId="22" borderId="26" xfId="0" applyNumberFormat="1" applyFont="1" applyFill="1" applyBorder="1" applyAlignment="1">
      <alignment horizontal="right" vertical="top" wrapText="1" indent="3"/>
    </xf>
    <xf numFmtId="183" fontId="22" fillId="22" borderId="21" xfId="0" applyNumberFormat="1" applyFont="1" applyFill="1" applyBorder="1" applyAlignment="1">
      <alignment horizontal="right" vertical="top" wrapText="1" indent="3"/>
    </xf>
    <xf numFmtId="183" fontId="22" fillId="22" borderId="22" xfId="0" applyNumberFormat="1" applyFont="1" applyFill="1" applyBorder="1" applyAlignment="1">
      <alignment horizontal="right" vertical="top" wrapText="1" indent="3"/>
    </xf>
    <xf numFmtId="3" fontId="22" fillId="22" borderId="21" xfId="0" applyNumberFormat="1" applyFont="1" applyFill="1" applyBorder="1" applyAlignment="1">
      <alignment horizontal="right" vertical="top" wrapText="1" indent="3"/>
    </xf>
    <xf numFmtId="0" fontId="24" fillId="0" borderId="38" xfId="0" applyFont="1" applyBorder="1" applyAlignment="1">
      <alignment horizontal="right" vertical="top"/>
    </xf>
    <xf numFmtId="0" fontId="29" fillId="0" borderId="21" xfId="57" applyFont="1" applyFill="1" applyBorder="1" applyAlignment="1">
      <alignment horizontal="center" vertical="center"/>
      <protection/>
    </xf>
    <xf numFmtId="183" fontId="22" fillId="0" borderId="26" xfId="0" applyNumberFormat="1" applyFont="1" applyFill="1" applyBorder="1" applyAlignment="1">
      <alignment horizontal="right" vertical="center" wrapText="1" indent="1"/>
    </xf>
    <xf numFmtId="183" fontId="22" fillId="0" borderId="21" xfId="0" applyNumberFormat="1" applyFont="1" applyFill="1" applyBorder="1" applyAlignment="1">
      <alignment horizontal="right" vertical="center" wrapText="1" indent="1"/>
    </xf>
    <xf numFmtId="183" fontId="22" fillId="0" borderId="22" xfId="0" applyNumberFormat="1" applyFont="1" applyFill="1" applyBorder="1" applyAlignment="1">
      <alignment horizontal="right" vertical="center" wrapText="1" indent="1"/>
    </xf>
    <xf numFmtId="3" fontId="22" fillId="0" borderId="21" xfId="0" applyNumberFormat="1" applyFont="1" applyFill="1" applyBorder="1" applyAlignment="1">
      <alignment horizontal="right" vertical="center" wrapText="1" indent="1"/>
    </xf>
    <xf numFmtId="3" fontId="22" fillId="0" borderId="22" xfId="0" applyNumberFormat="1" applyFont="1" applyFill="1" applyBorder="1" applyAlignment="1">
      <alignment horizontal="right" vertical="center" wrapText="1" indent="1"/>
    </xf>
    <xf numFmtId="0" fontId="29" fillId="22" borderId="14" xfId="57" applyFont="1" applyFill="1" applyBorder="1" applyAlignment="1">
      <alignment horizontal="center" vertical="center"/>
      <protection/>
    </xf>
    <xf numFmtId="183" fontId="22" fillId="22" borderId="25" xfId="0" applyNumberFormat="1" applyFont="1" applyFill="1" applyBorder="1" applyAlignment="1">
      <alignment horizontal="right" vertical="center" wrapText="1" indent="1"/>
    </xf>
    <xf numFmtId="183" fontId="22" fillId="22" borderId="14" xfId="0" applyNumberFormat="1" applyFont="1" applyFill="1" applyBorder="1" applyAlignment="1">
      <alignment horizontal="right" vertical="center" wrapText="1" indent="1"/>
    </xf>
    <xf numFmtId="183" fontId="22" fillId="22" borderId="15" xfId="0" applyNumberFormat="1" applyFont="1" applyFill="1" applyBorder="1" applyAlignment="1">
      <alignment horizontal="right" vertical="center" wrapText="1" indent="1"/>
    </xf>
    <xf numFmtId="3" fontId="22" fillId="22" borderId="14" xfId="0" applyNumberFormat="1" applyFont="1" applyFill="1" applyBorder="1" applyAlignment="1">
      <alignment horizontal="right" vertical="center" wrapText="1" indent="1"/>
    </xf>
    <xf numFmtId="3" fontId="22" fillId="22" borderId="15" xfId="0" applyNumberFormat="1" applyFont="1" applyFill="1" applyBorder="1" applyAlignment="1">
      <alignment horizontal="right" vertical="center" wrapText="1" indent="1"/>
    </xf>
    <xf numFmtId="0" fontId="20" fillId="0" borderId="23" xfId="57" applyFont="1" applyBorder="1" applyAlignment="1">
      <alignment horizontal="center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2" fillId="0" borderId="23" xfId="57" applyFont="1" applyBorder="1" applyAlignment="1">
      <alignment horizontal="center" vertical="center" wrapText="1"/>
      <protection/>
    </xf>
    <xf numFmtId="0" fontId="10" fillId="33" borderId="47" xfId="0" applyFont="1" applyFill="1" applyBorder="1" applyAlignment="1">
      <alignment horizontal="center"/>
    </xf>
    <xf numFmtId="0" fontId="10" fillId="33" borderId="48" xfId="0" applyFont="1" applyFill="1" applyBorder="1" applyAlignment="1">
      <alignment horizontal="center"/>
    </xf>
    <xf numFmtId="0" fontId="10" fillId="33" borderId="49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9Cl24s9M9hM2wMjqC2qGlllC8M4CvyyqsjdMwsyl" xfId="56"/>
    <cellStyle name="Normál_Álláskeresők Nógrád" xfId="57"/>
    <cellStyle name="Normál_megoszlas-pk" xfId="58"/>
    <cellStyle name="Normál_Pályakezdők Nógrád 2009" xfId="59"/>
    <cellStyle name="Normál_sajtós táblák0701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N36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40" sqref="D40:D41"/>
    </sheetView>
  </sheetViews>
  <sheetFormatPr defaultColWidth="9.140625" defaultRowHeight="12.75"/>
  <cols>
    <col min="1" max="1" width="10.7109375" style="1" customWidth="1"/>
    <col min="2" max="16384" width="9.140625" style="1" customWidth="1"/>
  </cols>
  <sheetData>
    <row r="1" spans="1:14" s="7" customFormat="1" ht="30" customHeight="1">
      <c r="A1" s="303" t="s">
        <v>124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</row>
    <row r="2" spans="1:14" s="4" customFormat="1" ht="35.25" customHeight="1">
      <c r="A2" s="8" t="s">
        <v>46</v>
      </c>
      <c r="B2" s="9" t="s">
        <v>47</v>
      </c>
      <c r="C2" s="9" t="s">
        <v>48</v>
      </c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9" t="s">
        <v>54</v>
      </c>
      <c r="J2" s="9" t="s">
        <v>55</v>
      </c>
      <c r="K2" s="9" t="s">
        <v>56</v>
      </c>
      <c r="L2" s="9" t="s">
        <v>57</v>
      </c>
      <c r="M2" s="9" t="s">
        <v>58</v>
      </c>
      <c r="N2" s="10" t="s">
        <v>59</v>
      </c>
    </row>
    <row r="3" spans="1:14" s="11" customFormat="1" ht="15.75">
      <c r="A3" s="168" t="s">
        <v>60</v>
      </c>
      <c r="B3" s="70">
        <v>6</v>
      </c>
      <c r="C3" s="71">
        <v>14</v>
      </c>
      <c r="D3" s="71">
        <v>7</v>
      </c>
      <c r="E3" s="72">
        <v>7</v>
      </c>
      <c r="F3" s="73">
        <v>8</v>
      </c>
      <c r="G3" s="72">
        <v>33</v>
      </c>
      <c r="H3" s="71">
        <v>13</v>
      </c>
      <c r="I3" s="72">
        <v>92</v>
      </c>
      <c r="J3" s="71">
        <v>109</v>
      </c>
      <c r="K3" s="72">
        <v>83</v>
      </c>
      <c r="L3" s="71">
        <v>130</v>
      </c>
      <c r="M3" s="72">
        <v>32</v>
      </c>
      <c r="N3" s="71">
        <v>45</v>
      </c>
    </row>
    <row r="4" spans="1:14" s="11" customFormat="1" ht="15.75">
      <c r="A4" s="169" t="s">
        <v>61</v>
      </c>
      <c r="B4" s="78">
        <v>54</v>
      </c>
      <c r="C4" s="79">
        <v>77</v>
      </c>
      <c r="D4" s="79">
        <v>50</v>
      </c>
      <c r="E4" s="80">
        <v>63</v>
      </c>
      <c r="F4" s="79">
        <v>62</v>
      </c>
      <c r="G4" s="80">
        <v>294</v>
      </c>
      <c r="H4" s="79">
        <v>617</v>
      </c>
      <c r="I4" s="80">
        <v>769</v>
      </c>
      <c r="J4" s="79">
        <v>748</v>
      </c>
      <c r="K4" s="80">
        <v>730</v>
      </c>
      <c r="L4" s="79">
        <v>778</v>
      </c>
      <c r="M4" s="80">
        <v>953</v>
      </c>
      <c r="N4" s="79">
        <v>434</v>
      </c>
    </row>
    <row r="5" spans="1:14" s="11" customFormat="1" ht="15.75">
      <c r="A5" s="170" t="s">
        <v>62</v>
      </c>
      <c r="B5" s="74">
        <v>956</v>
      </c>
      <c r="C5" s="75">
        <v>974</v>
      </c>
      <c r="D5" s="75">
        <v>973</v>
      </c>
      <c r="E5" s="76">
        <v>781</v>
      </c>
      <c r="F5" s="75">
        <v>680</v>
      </c>
      <c r="G5" s="76">
        <v>724</v>
      </c>
      <c r="H5" s="75">
        <v>1490</v>
      </c>
      <c r="I5" s="76">
        <v>1723</v>
      </c>
      <c r="J5" s="75">
        <v>1679</v>
      </c>
      <c r="K5" s="76">
        <v>1500</v>
      </c>
      <c r="L5" s="75">
        <v>1509</v>
      </c>
      <c r="M5" s="76">
        <v>1528</v>
      </c>
      <c r="N5" s="75">
        <v>1210</v>
      </c>
    </row>
    <row r="6" spans="1:14" s="11" customFormat="1" ht="15.75">
      <c r="A6" s="169" t="s">
        <v>63</v>
      </c>
      <c r="B6" s="78">
        <v>1523</v>
      </c>
      <c r="C6" s="79">
        <v>1553</v>
      </c>
      <c r="D6" s="79">
        <v>1514</v>
      </c>
      <c r="E6" s="80">
        <v>1528</v>
      </c>
      <c r="F6" s="79">
        <v>1447</v>
      </c>
      <c r="G6" s="80">
        <v>1248</v>
      </c>
      <c r="H6" s="79">
        <v>2148</v>
      </c>
      <c r="I6" s="80">
        <v>2294</v>
      </c>
      <c r="J6" s="79">
        <v>2096</v>
      </c>
      <c r="K6" s="80">
        <v>1940</v>
      </c>
      <c r="L6" s="79">
        <v>1861</v>
      </c>
      <c r="M6" s="80">
        <v>1749</v>
      </c>
      <c r="N6" s="79">
        <v>1742</v>
      </c>
    </row>
    <row r="7" spans="1:14" s="11" customFormat="1" ht="15.75">
      <c r="A7" s="170" t="s">
        <v>64</v>
      </c>
      <c r="B7" s="74">
        <v>1659</v>
      </c>
      <c r="C7" s="75">
        <v>1625</v>
      </c>
      <c r="D7" s="75">
        <v>1574</v>
      </c>
      <c r="E7" s="76">
        <v>1483</v>
      </c>
      <c r="F7" s="75">
        <v>1358</v>
      </c>
      <c r="G7" s="76">
        <v>1275</v>
      </c>
      <c r="H7" s="75">
        <v>1832</v>
      </c>
      <c r="I7" s="76">
        <v>1945</v>
      </c>
      <c r="J7" s="75">
        <v>1907</v>
      </c>
      <c r="K7" s="76">
        <v>1545</v>
      </c>
      <c r="L7" s="75">
        <v>1502</v>
      </c>
      <c r="M7" s="76">
        <v>1450</v>
      </c>
      <c r="N7" s="75">
        <v>1596</v>
      </c>
    </row>
    <row r="8" spans="1:14" s="11" customFormat="1" ht="15.75">
      <c r="A8" s="169" t="s">
        <v>65</v>
      </c>
      <c r="B8" s="78">
        <v>1435</v>
      </c>
      <c r="C8" s="79">
        <v>1424</v>
      </c>
      <c r="D8" s="79">
        <v>1321</v>
      </c>
      <c r="E8" s="80">
        <v>1175</v>
      </c>
      <c r="F8" s="79">
        <v>735</v>
      </c>
      <c r="G8" s="80">
        <v>981</v>
      </c>
      <c r="H8" s="79">
        <v>1721</v>
      </c>
      <c r="I8" s="80">
        <v>1802</v>
      </c>
      <c r="J8" s="79">
        <v>1394</v>
      </c>
      <c r="K8" s="80">
        <v>1365</v>
      </c>
      <c r="L8" s="79">
        <v>1321</v>
      </c>
      <c r="M8" s="80">
        <v>1307</v>
      </c>
      <c r="N8" s="79">
        <v>1332</v>
      </c>
    </row>
    <row r="9" spans="1:14" s="11" customFormat="1" ht="15.75">
      <c r="A9" s="170" t="s">
        <v>66</v>
      </c>
      <c r="B9" s="74">
        <v>1223</v>
      </c>
      <c r="C9" s="75">
        <v>1174</v>
      </c>
      <c r="D9" s="75">
        <v>1141</v>
      </c>
      <c r="E9" s="76">
        <v>1015</v>
      </c>
      <c r="F9" s="75">
        <v>800</v>
      </c>
      <c r="G9" s="76">
        <v>824</v>
      </c>
      <c r="H9" s="75">
        <v>1299</v>
      </c>
      <c r="I9" s="76">
        <v>1457</v>
      </c>
      <c r="J9" s="75">
        <v>1411</v>
      </c>
      <c r="K9" s="76">
        <v>1225</v>
      </c>
      <c r="L9" s="75">
        <v>1175</v>
      </c>
      <c r="M9" s="76">
        <v>1116</v>
      </c>
      <c r="N9" s="75">
        <v>1155</v>
      </c>
    </row>
    <row r="10" spans="1:14" s="11" customFormat="1" ht="15.75">
      <c r="A10" s="169" t="s">
        <v>67</v>
      </c>
      <c r="B10" s="78">
        <v>1207</v>
      </c>
      <c r="C10" s="79">
        <v>1320</v>
      </c>
      <c r="D10" s="79">
        <v>1269</v>
      </c>
      <c r="E10" s="80">
        <v>1260</v>
      </c>
      <c r="F10" s="79">
        <v>1197</v>
      </c>
      <c r="G10" s="80">
        <v>1100</v>
      </c>
      <c r="H10" s="79">
        <v>1379</v>
      </c>
      <c r="I10" s="80">
        <v>1327</v>
      </c>
      <c r="J10" s="79">
        <v>1201</v>
      </c>
      <c r="K10" s="80">
        <v>1123</v>
      </c>
      <c r="L10" s="79">
        <v>1176</v>
      </c>
      <c r="M10" s="80">
        <v>1186</v>
      </c>
      <c r="N10" s="79">
        <v>1229</v>
      </c>
    </row>
    <row r="11" spans="1:14" s="11" customFormat="1" ht="15.75">
      <c r="A11" s="170" t="s">
        <v>68</v>
      </c>
      <c r="B11" s="74">
        <v>1200</v>
      </c>
      <c r="C11" s="75">
        <v>1061</v>
      </c>
      <c r="D11" s="75">
        <v>1003</v>
      </c>
      <c r="E11" s="76">
        <v>945</v>
      </c>
      <c r="F11" s="75">
        <v>969</v>
      </c>
      <c r="G11" s="76">
        <v>995</v>
      </c>
      <c r="H11" s="75">
        <v>1254</v>
      </c>
      <c r="I11" s="76">
        <v>1271</v>
      </c>
      <c r="J11" s="75">
        <v>1232</v>
      </c>
      <c r="K11" s="76">
        <v>1168</v>
      </c>
      <c r="L11" s="75">
        <v>1001</v>
      </c>
      <c r="M11" s="76">
        <v>880</v>
      </c>
      <c r="N11" s="75">
        <v>1082</v>
      </c>
    </row>
    <row r="12" spans="1:14" s="11" customFormat="1" ht="15.75">
      <c r="A12" s="169" t="s">
        <v>69</v>
      </c>
      <c r="B12" s="78">
        <v>930</v>
      </c>
      <c r="C12" s="79">
        <v>933</v>
      </c>
      <c r="D12" s="79">
        <v>921</v>
      </c>
      <c r="E12" s="80">
        <v>1004</v>
      </c>
      <c r="F12" s="79">
        <v>915</v>
      </c>
      <c r="G12" s="80">
        <v>894</v>
      </c>
      <c r="H12" s="79">
        <v>1192</v>
      </c>
      <c r="I12" s="80">
        <v>1291</v>
      </c>
      <c r="J12" s="79">
        <v>1299</v>
      </c>
      <c r="K12" s="80">
        <v>1129</v>
      </c>
      <c r="L12" s="79">
        <v>945</v>
      </c>
      <c r="M12" s="80">
        <v>865</v>
      </c>
      <c r="N12" s="79">
        <v>1027</v>
      </c>
    </row>
    <row r="13" spans="1:14" s="11" customFormat="1" ht="15.75">
      <c r="A13" s="170" t="s">
        <v>70</v>
      </c>
      <c r="B13" s="74">
        <v>927</v>
      </c>
      <c r="C13" s="75">
        <v>924</v>
      </c>
      <c r="D13" s="75">
        <v>868</v>
      </c>
      <c r="E13" s="76">
        <v>866</v>
      </c>
      <c r="F13" s="75">
        <v>788</v>
      </c>
      <c r="G13" s="76">
        <v>793</v>
      </c>
      <c r="H13" s="75">
        <v>953</v>
      </c>
      <c r="I13" s="76">
        <v>956</v>
      </c>
      <c r="J13" s="75">
        <v>957</v>
      </c>
      <c r="K13" s="76">
        <v>876</v>
      </c>
      <c r="L13" s="75">
        <v>871</v>
      </c>
      <c r="M13" s="76">
        <v>821</v>
      </c>
      <c r="N13" s="75">
        <v>883</v>
      </c>
    </row>
    <row r="14" spans="1:14" s="11" customFormat="1" ht="15.75">
      <c r="A14" s="169" t="s">
        <v>71</v>
      </c>
      <c r="B14" s="78">
        <v>851</v>
      </c>
      <c r="C14" s="79">
        <v>910</v>
      </c>
      <c r="D14" s="79">
        <v>923</v>
      </c>
      <c r="E14" s="80">
        <v>895</v>
      </c>
      <c r="F14" s="79">
        <v>848</v>
      </c>
      <c r="G14" s="80">
        <v>906</v>
      </c>
      <c r="H14" s="79">
        <v>1139</v>
      </c>
      <c r="I14" s="80">
        <v>1130</v>
      </c>
      <c r="J14" s="79">
        <v>1057</v>
      </c>
      <c r="K14" s="80">
        <v>984</v>
      </c>
      <c r="L14" s="79">
        <v>905</v>
      </c>
      <c r="M14" s="80">
        <v>891</v>
      </c>
      <c r="N14" s="79">
        <v>953</v>
      </c>
    </row>
    <row r="15" spans="1:14" s="11" customFormat="1" ht="15.75">
      <c r="A15" s="170" t="s">
        <v>72</v>
      </c>
      <c r="B15" s="74">
        <v>912</v>
      </c>
      <c r="C15" s="75">
        <v>1041</v>
      </c>
      <c r="D15" s="75">
        <v>997</v>
      </c>
      <c r="E15" s="76">
        <v>946</v>
      </c>
      <c r="F15" s="75">
        <v>899</v>
      </c>
      <c r="G15" s="76">
        <v>946</v>
      </c>
      <c r="H15" s="75">
        <v>1226</v>
      </c>
      <c r="I15" s="76">
        <v>1268</v>
      </c>
      <c r="J15" s="75">
        <v>1199</v>
      </c>
      <c r="K15" s="76">
        <v>1056</v>
      </c>
      <c r="L15" s="75">
        <v>1014</v>
      </c>
      <c r="M15" s="76">
        <v>930</v>
      </c>
      <c r="N15" s="75">
        <v>1036</v>
      </c>
    </row>
    <row r="16" spans="1:14" s="11" customFormat="1" ht="15.75">
      <c r="A16" s="169" t="s">
        <v>73</v>
      </c>
      <c r="B16" s="78">
        <v>959</v>
      </c>
      <c r="C16" s="79">
        <v>1008</v>
      </c>
      <c r="D16" s="79">
        <v>1117</v>
      </c>
      <c r="E16" s="80">
        <v>1082</v>
      </c>
      <c r="F16" s="79">
        <v>1018</v>
      </c>
      <c r="G16" s="80">
        <v>1036</v>
      </c>
      <c r="H16" s="79">
        <v>1230</v>
      </c>
      <c r="I16" s="80">
        <v>1283</v>
      </c>
      <c r="J16" s="79">
        <v>1253</v>
      </c>
      <c r="K16" s="80">
        <v>1134</v>
      </c>
      <c r="L16" s="79">
        <v>1087</v>
      </c>
      <c r="M16" s="80">
        <v>1039</v>
      </c>
      <c r="N16" s="79">
        <v>1104</v>
      </c>
    </row>
    <row r="17" spans="1:14" s="11" customFormat="1" ht="15.75">
      <c r="A17" s="170" t="s">
        <v>74</v>
      </c>
      <c r="B17" s="74">
        <v>1040</v>
      </c>
      <c r="C17" s="75">
        <v>1080</v>
      </c>
      <c r="D17" s="75">
        <v>1108</v>
      </c>
      <c r="E17" s="76">
        <v>1093</v>
      </c>
      <c r="F17" s="75">
        <v>1056</v>
      </c>
      <c r="G17" s="76">
        <v>1072</v>
      </c>
      <c r="H17" s="75">
        <v>1330</v>
      </c>
      <c r="I17" s="76">
        <v>1379</v>
      </c>
      <c r="J17" s="75">
        <v>1379</v>
      </c>
      <c r="K17" s="76">
        <v>1273</v>
      </c>
      <c r="L17" s="75">
        <v>1241</v>
      </c>
      <c r="M17" s="76">
        <v>1178</v>
      </c>
      <c r="N17" s="75">
        <v>1186</v>
      </c>
    </row>
    <row r="18" spans="1:14" s="11" customFormat="1" ht="15.75">
      <c r="A18" s="169" t="s">
        <v>75</v>
      </c>
      <c r="B18" s="78">
        <v>1220</v>
      </c>
      <c r="C18" s="79">
        <v>1253</v>
      </c>
      <c r="D18" s="79">
        <v>1284</v>
      </c>
      <c r="E18" s="80">
        <v>1284</v>
      </c>
      <c r="F18" s="79">
        <v>1247</v>
      </c>
      <c r="G18" s="80">
        <v>1341</v>
      </c>
      <c r="H18" s="79">
        <v>1718</v>
      </c>
      <c r="I18" s="80">
        <v>1806</v>
      </c>
      <c r="J18" s="79">
        <v>1768</v>
      </c>
      <c r="K18" s="80">
        <v>1587</v>
      </c>
      <c r="L18" s="79">
        <v>1548</v>
      </c>
      <c r="M18" s="80">
        <v>1445</v>
      </c>
      <c r="N18" s="79">
        <v>1458</v>
      </c>
    </row>
    <row r="19" spans="1:14" s="11" customFormat="1" ht="15.75">
      <c r="A19" s="170" t="s">
        <v>76</v>
      </c>
      <c r="B19" s="74">
        <v>1447</v>
      </c>
      <c r="C19" s="75">
        <v>1454</v>
      </c>
      <c r="D19" s="75">
        <v>1318</v>
      </c>
      <c r="E19" s="76">
        <v>1269</v>
      </c>
      <c r="F19" s="75">
        <v>1210</v>
      </c>
      <c r="G19" s="76">
        <v>1258</v>
      </c>
      <c r="H19" s="75">
        <v>1528</v>
      </c>
      <c r="I19" s="76">
        <v>1574</v>
      </c>
      <c r="J19" s="75">
        <v>1608</v>
      </c>
      <c r="K19" s="76">
        <v>1524</v>
      </c>
      <c r="L19" s="75">
        <v>1449</v>
      </c>
      <c r="M19" s="76">
        <v>1403</v>
      </c>
      <c r="N19" s="75">
        <v>1420</v>
      </c>
    </row>
    <row r="20" spans="1:14" s="11" customFormat="1" ht="15.75">
      <c r="A20" s="169" t="s">
        <v>77</v>
      </c>
      <c r="B20" s="78">
        <v>1536</v>
      </c>
      <c r="C20" s="79">
        <v>1643</v>
      </c>
      <c r="D20" s="79">
        <v>1596</v>
      </c>
      <c r="E20" s="80">
        <v>1518</v>
      </c>
      <c r="F20" s="79">
        <v>1414</v>
      </c>
      <c r="G20" s="80">
        <v>1480</v>
      </c>
      <c r="H20" s="79">
        <v>1723</v>
      </c>
      <c r="I20" s="80">
        <v>1789</v>
      </c>
      <c r="J20" s="79">
        <v>1766</v>
      </c>
      <c r="K20" s="80">
        <v>1668</v>
      </c>
      <c r="L20" s="79">
        <v>1647</v>
      </c>
      <c r="M20" s="80">
        <v>1609</v>
      </c>
      <c r="N20" s="79">
        <v>1616</v>
      </c>
    </row>
    <row r="21" spans="1:14" s="11" customFormat="1" ht="15.75">
      <c r="A21" s="170" t="s">
        <v>78</v>
      </c>
      <c r="B21" s="114">
        <v>1649</v>
      </c>
      <c r="C21" s="114">
        <v>1675</v>
      </c>
      <c r="D21" s="114">
        <v>1659</v>
      </c>
      <c r="E21" s="114">
        <v>1625</v>
      </c>
      <c r="F21" s="114">
        <v>1542</v>
      </c>
      <c r="G21" s="114">
        <v>1561</v>
      </c>
      <c r="H21" s="114">
        <v>1886</v>
      </c>
      <c r="I21" s="114">
        <v>1928</v>
      </c>
      <c r="J21" s="114">
        <v>1901</v>
      </c>
      <c r="K21" s="114">
        <v>1806</v>
      </c>
      <c r="L21" s="114">
        <v>1782</v>
      </c>
      <c r="M21" s="114">
        <v>1752</v>
      </c>
      <c r="N21" s="114">
        <v>1731</v>
      </c>
    </row>
    <row r="22" spans="1:14" s="11" customFormat="1" ht="15.75">
      <c r="A22" s="169" t="s">
        <v>116</v>
      </c>
      <c r="B22" s="78">
        <v>1795</v>
      </c>
      <c r="C22" s="79">
        <v>1929</v>
      </c>
      <c r="D22" s="79">
        <v>2014</v>
      </c>
      <c r="E22" s="80">
        <v>1980</v>
      </c>
      <c r="F22" s="79">
        <v>1817</v>
      </c>
      <c r="G22" s="80">
        <v>1840</v>
      </c>
      <c r="H22" s="79">
        <v>2098</v>
      </c>
      <c r="I22" s="80">
        <v>2135</v>
      </c>
      <c r="J22" s="79">
        <v>2209</v>
      </c>
      <c r="K22" s="80">
        <v>2003</v>
      </c>
      <c r="L22" s="79">
        <v>1933</v>
      </c>
      <c r="M22" s="80">
        <v>1906</v>
      </c>
      <c r="N22" s="79">
        <v>1972</v>
      </c>
    </row>
    <row r="23" spans="1:14" ht="15">
      <c r="A23" s="170" t="s">
        <v>126</v>
      </c>
      <c r="B23" s="74">
        <v>2006</v>
      </c>
      <c r="C23" s="75">
        <v>1973</v>
      </c>
      <c r="D23" s="75">
        <v>1902</v>
      </c>
      <c r="E23" s="76">
        <v>1792</v>
      </c>
      <c r="F23" s="75">
        <v>1597</v>
      </c>
      <c r="G23" s="76">
        <v>1790</v>
      </c>
      <c r="H23" s="75">
        <v>2051</v>
      </c>
      <c r="I23" s="76">
        <v>2059</v>
      </c>
      <c r="J23" s="75">
        <v>2010</v>
      </c>
      <c r="K23" s="76">
        <v>1911</v>
      </c>
      <c r="L23" s="75">
        <v>1808</v>
      </c>
      <c r="M23" s="76">
        <v>1807</v>
      </c>
      <c r="N23" s="75">
        <v>1892</v>
      </c>
    </row>
    <row r="24" spans="1:14" ht="15">
      <c r="A24" s="169" t="s">
        <v>130</v>
      </c>
      <c r="B24" s="78">
        <v>1938</v>
      </c>
      <c r="C24" s="79">
        <v>1955</v>
      </c>
      <c r="D24" s="79">
        <v>1957</v>
      </c>
      <c r="E24" s="80">
        <v>1804</v>
      </c>
      <c r="F24" s="79">
        <v>1675</v>
      </c>
      <c r="G24" s="80">
        <v>1718</v>
      </c>
      <c r="H24" s="79">
        <v>1939</v>
      </c>
      <c r="I24" s="80">
        <v>1946</v>
      </c>
      <c r="J24" s="79">
        <v>1938</v>
      </c>
      <c r="K24" s="80">
        <v>1809</v>
      </c>
      <c r="L24" s="79">
        <v>1789</v>
      </c>
      <c r="M24" s="80">
        <v>1771</v>
      </c>
      <c r="N24" s="79">
        <v>1853</v>
      </c>
    </row>
    <row r="25" spans="1:14" ht="15">
      <c r="A25" s="170" t="s">
        <v>134</v>
      </c>
      <c r="B25" s="74">
        <v>1982</v>
      </c>
      <c r="C25" s="75">
        <v>2085</v>
      </c>
      <c r="D25" s="75">
        <v>1999</v>
      </c>
      <c r="E25" s="76">
        <v>1830</v>
      </c>
      <c r="F25" s="75">
        <v>1768</v>
      </c>
      <c r="G25" s="76">
        <v>1973</v>
      </c>
      <c r="H25" s="75">
        <v>2254</v>
      </c>
      <c r="I25" s="76">
        <v>2290</v>
      </c>
      <c r="J25" s="75">
        <v>2346</v>
      </c>
      <c r="K25" s="76">
        <v>2325</v>
      </c>
      <c r="L25" s="75">
        <v>2346</v>
      </c>
      <c r="M25" s="76">
        <v>2372</v>
      </c>
      <c r="N25" s="75">
        <v>2130.8333333333335</v>
      </c>
    </row>
    <row r="26" spans="1:14" ht="15">
      <c r="A26" s="169" t="s">
        <v>138</v>
      </c>
      <c r="B26" s="79">
        <v>2602</v>
      </c>
      <c r="C26" s="224">
        <v>2681</v>
      </c>
      <c r="D26" s="79">
        <v>2601</v>
      </c>
      <c r="E26" s="79">
        <v>2321</v>
      </c>
      <c r="F26" s="79">
        <v>2095</v>
      </c>
      <c r="G26" s="79">
        <v>2189</v>
      </c>
      <c r="H26" s="79">
        <v>2365</v>
      </c>
      <c r="I26" s="79">
        <v>2308</v>
      </c>
      <c r="J26" s="79">
        <v>2370</v>
      </c>
      <c r="K26" s="79">
        <v>2307</v>
      </c>
      <c r="L26" s="79">
        <v>1813</v>
      </c>
      <c r="M26" s="79">
        <v>1389</v>
      </c>
      <c r="N26" s="79">
        <v>2253</v>
      </c>
    </row>
    <row r="27" spans="1:14" s="225" customFormat="1" ht="15">
      <c r="A27" s="170" t="s">
        <v>188</v>
      </c>
      <c r="B27" s="75">
        <v>1481</v>
      </c>
      <c r="C27" s="75">
        <v>1607</v>
      </c>
      <c r="D27" s="75">
        <v>1675</v>
      </c>
      <c r="E27" s="184">
        <v>1684</v>
      </c>
      <c r="F27" s="184">
        <v>2364</v>
      </c>
      <c r="G27" s="75">
        <v>2264</v>
      </c>
      <c r="H27" s="75">
        <v>2385</v>
      </c>
      <c r="I27" s="75">
        <v>2268</v>
      </c>
      <c r="J27" s="75">
        <v>2152</v>
      </c>
      <c r="K27" s="75">
        <v>2126</v>
      </c>
      <c r="L27" s="75">
        <v>2157</v>
      </c>
      <c r="M27" s="75">
        <v>1897</v>
      </c>
      <c r="N27" s="75">
        <v>2005</v>
      </c>
    </row>
    <row r="28" spans="1:14" s="225" customFormat="1" ht="15">
      <c r="A28" s="169" t="s">
        <v>193</v>
      </c>
      <c r="B28" s="79">
        <v>1880</v>
      </c>
      <c r="C28" s="79">
        <v>1914</v>
      </c>
      <c r="D28" s="79">
        <v>2079</v>
      </c>
      <c r="E28" s="79">
        <v>2080</v>
      </c>
      <c r="F28" s="79">
        <v>1870</v>
      </c>
      <c r="G28" s="79">
        <v>1838</v>
      </c>
      <c r="H28" s="79">
        <v>1849</v>
      </c>
      <c r="I28" s="79">
        <v>1833</v>
      </c>
      <c r="J28" s="79">
        <v>1789</v>
      </c>
      <c r="K28" s="79">
        <v>1689</v>
      </c>
      <c r="L28" s="79">
        <v>1683</v>
      </c>
      <c r="M28" s="79">
        <v>1575</v>
      </c>
      <c r="N28" s="79">
        <v>1840</v>
      </c>
    </row>
    <row r="29" spans="1:14" s="225" customFormat="1" ht="15">
      <c r="A29" s="170" t="s">
        <v>200</v>
      </c>
      <c r="B29" s="74">
        <v>1633</v>
      </c>
      <c r="C29" s="75">
        <v>1668</v>
      </c>
      <c r="D29" s="75">
        <v>1970</v>
      </c>
      <c r="E29" s="76">
        <v>1706</v>
      </c>
      <c r="F29" s="75">
        <v>1461</v>
      </c>
      <c r="G29" s="76">
        <v>1534</v>
      </c>
      <c r="H29" s="75">
        <v>1533</v>
      </c>
      <c r="I29" s="76">
        <v>1423</v>
      </c>
      <c r="J29" s="75">
        <v>1451</v>
      </c>
      <c r="K29" s="76">
        <v>1357</v>
      </c>
      <c r="L29" s="75">
        <v>1311</v>
      </c>
      <c r="M29" s="76">
        <v>1192</v>
      </c>
      <c r="N29" s="75">
        <f>AVERAGE(B29:M29)</f>
        <v>1519.9166666666667</v>
      </c>
    </row>
    <row r="30" spans="1:14" ht="15">
      <c r="A30" s="169" t="s">
        <v>202</v>
      </c>
      <c r="B30" s="78">
        <v>1201</v>
      </c>
      <c r="C30" s="79">
        <v>1281</v>
      </c>
      <c r="D30" s="79">
        <v>1496</v>
      </c>
      <c r="E30" s="80">
        <v>1333</v>
      </c>
      <c r="F30" s="255">
        <v>1205</v>
      </c>
      <c r="G30" s="80">
        <v>1207</v>
      </c>
      <c r="H30" s="79">
        <v>1240</v>
      </c>
      <c r="I30" s="80">
        <v>1260</v>
      </c>
      <c r="J30" s="79">
        <v>1269</v>
      </c>
      <c r="K30" s="80">
        <v>1179</v>
      </c>
      <c r="L30" s="255">
        <v>1073</v>
      </c>
      <c r="M30" s="256">
        <v>951</v>
      </c>
      <c r="N30" s="79">
        <f>AVERAGE(B30:M30)</f>
        <v>1224.5833333333333</v>
      </c>
    </row>
    <row r="31" spans="1:14" s="225" customFormat="1" ht="15">
      <c r="A31" s="170" t="s">
        <v>208</v>
      </c>
      <c r="B31" s="264">
        <v>993</v>
      </c>
      <c r="C31" s="75">
        <v>1186</v>
      </c>
      <c r="D31" s="75">
        <v>1195</v>
      </c>
      <c r="E31" s="76">
        <v>1106</v>
      </c>
      <c r="F31" s="184">
        <v>1043</v>
      </c>
      <c r="G31" s="76">
        <v>1071</v>
      </c>
      <c r="H31" s="75">
        <v>1255</v>
      </c>
      <c r="I31" s="76">
        <v>1198</v>
      </c>
      <c r="J31" s="75">
        <v>1362</v>
      </c>
      <c r="K31" s="76">
        <v>1314</v>
      </c>
      <c r="L31" s="75">
        <v>1179</v>
      </c>
      <c r="M31" s="265">
        <v>983</v>
      </c>
      <c r="N31" s="75">
        <f>AVERAGE(B31:M31)</f>
        <v>1157.0833333333333</v>
      </c>
    </row>
    <row r="32" spans="1:14" s="225" customFormat="1" ht="15">
      <c r="A32" s="169" t="s">
        <v>213</v>
      </c>
      <c r="B32" s="268">
        <v>988</v>
      </c>
      <c r="C32" s="79">
        <v>1038</v>
      </c>
      <c r="D32" s="79">
        <v>1048</v>
      </c>
      <c r="E32" s="256">
        <v>980</v>
      </c>
      <c r="F32" s="255">
        <v>940</v>
      </c>
      <c r="G32" s="256">
        <v>947</v>
      </c>
      <c r="H32" s="79">
        <v>1034</v>
      </c>
      <c r="I32" s="80">
        <v>1028</v>
      </c>
      <c r="J32" s="79">
        <v>1137</v>
      </c>
      <c r="K32" s="80">
        <v>1059</v>
      </c>
      <c r="L32" s="255">
        <v>991</v>
      </c>
      <c r="M32" s="256">
        <v>855</v>
      </c>
      <c r="N32" s="79">
        <f>AVERAGE(B32:M32)</f>
        <v>1003.75</v>
      </c>
    </row>
    <row r="33" spans="1:14" s="225" customFormat="1" ht="15">
      <c r="A33" s="170" t="s">
        <v>219</v>
      </c>
      <c r="B33" s="264">
        <v>891</v>
      </c>
      <c r="C33" s="75">
        <v>964</v>
      </c>
      <c r="D33" s="75">
        <v>1075</v>
      </c>
      <c r="E33" s="76">
        <v>1055</v>
      </c>
      <c r="F33" s="75">
        <v>1061</v>
      </c>
      <c r="G33" s="76">
        <v>1206</v>
      </c>
      <c r="H33" s="75">
        <v>1279</v>
      </c>
      <c r="I33" s="76">
        <v>1275</v>
      </c>
      <c r="J33" s="75">
        <v>1324</v>
      </c>
      <c r="K33" s="76">
        <v>1284</v>
      </c>
      <c r="L33" s="75">
        <v>1143</v>
      </c>
      <c r="M33" s="76">
        <v>1040</v>
      </c>
      <c r="N33" s="75">
        <f>AVERAGE(B33:M33)</f>
        <v>1133.0833333333333</v>
      </c>
    </row>
    <row r="34" spans="1:14" s="225" customFormat="1" ht="15">
      <c r="A34" s="297" t="s">
        <v>227</v>
      </c>
      <c r="B34" s="298">
        <v>985</v>
      </c>
      <c r="C34" s="299">
        <v>970</v>
      </c>
      <c r="D34" s="299">
        <v>947</v>
      </c>
      <c r="E34" s="300">
        <v>865</v>
      </c>
      <c r="F34" s="299">
        <v>862</v>
      </c>
      <c r="G34" s="300">
        <v>905</v>
      </c>
      <c r="H34" s="299">
        <v>958</v>
      </c>
      <c r="I34" s="300">
        <v>967</v>
      </c>
      <c r="J34" s="301">
        <v>1000</v>
      </c>
      <c r="K34" s="302">
        <v>1022</v>
      </c>
      <c r="L34" s="299">
        <v>930</v>
      </c>
      <c r="M34" s="300">
        <v>873</v>
      </c>
      <c r="N34" s="301">
        <v>940.3333333333334</v>
      </c>
    </row>
    <row r="35" spans="1:14" s="225" customFormat="1" ht="15">
      <c r="A35" s="291" t="s">
        <v>229</v>
      </c>
      <c r="B35" s="292">
        <v>892</v>
      </c>
      <c r="C35" s="293">
        <v>903</v>
      </c>
      <c r="D35" s="293">
        <v>870</v>
      </c>
      <c r="E35" s="294">
        <v>804</v>
      </c>
      <c r="F35" s="293">
        <v>690</v>
      </c>
      <c r="G35" s="294">
        <v>717</v>
      </c>
      <c r="H35" s="293"/>
      <c r="I35" s="294"/>
      <c r="J35" s="295"/>
      <c r="K35" s="296"/>
      <c r="L35" s="293"/>
      <c r="M35" s="294"/>
      <c r="N35" s="295">
        <f>AVERAGE(B35:M35)</f>
        <v>812.6666666666666</v>
      </c>
    </row>
    <row r="36" ht="12.75">
      <c r="A36" s="183" t="s">
        <v>137</v>
      </c>
    </row>
  </sheetData>
  <sheetProtection/>
  <mergeCells count="1">
    <mergeCell ref="A1:N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J269"/>
  <sheetViews>
    <sheetView tabSelected="1" zoomScalePageLayoutView="0" workbookViewId="0" topLeftCell="A1">
      <pane xSplit="1" ySplit="2" topLeftCell="B2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272" sqref="F272"/>
    </sheetView>
  </sheetViews>
  <sheetFormatPr defaultColWidth="9.140625" defaultRowHeight="12.75"/>
  <cols>
    <col min="1" max="1" width="14.7109375" style="1" customWidth="1"/>
    <col min="2" max="2" width="15.57421875" style="1" customWidth="1"/>
    <col min="3" max="7" width="15.7109375" style="1" customWidth="1"/>
    <col min="8" max="8" width="15.7109375" style="3" customWidth="1"/>
    <col min="9" max="16384" width="9.140625" style="1" customWidth="1"/>
  </cols>
  <sheetData>
    <row r="1" spans="1:8" ht="36.75" customHeight="1">
      <c r="A1" s="304" t="s">
        <v>187</v>
      </c>
      <c r="B1" s="304"/>
      <c r="C1" s="304"/>
      <c r="D1" s="304"/>
      <c r="E1" s="304"/>
      <c r="F1" s="304"/>
      <c r="G1" s="304"/>
      <c r="H1" s="304"/>
    </row>
    <row r="2" spans="1:8" ht="21" customHeight="1">
      <c r="A2" s="2" t="s">
        <v>0</v>
      </c>
      <c r="B2" s="40" t="s">
        <v>1</v>
      </c>
      <c r="C2" s="40" t="s">
        <v>2</v>
      </c>
      <c r="D2" s="40" t="s">
        <v>3</v>
      </c>
      <c r="E2" s="40" t="s">
        <v>4</v>
      </c>
      <c r="F2" s="40" t="s">
        <v>5</v>
      </c>
      <c r="G2" s="40" t="s">
        <v>6</v>
      </c>
      <c r="H2" s="41" t="s">
        <v>7</v>
      </c>
    </row>
    <row r="3" spans="1:8" ht="15">
      <c r="A3" s="38" t="s">
        <v>45</v>
      </c>
      <c r="B3" s="45">
        <v>12</v>
      </c>
      <c r="C3" s="45">
        <v>3</v>
      </c>
      <c r="D3" s="45">
        <v>3</v>
      </c>
      <c r="E3" s="46">
        <v>2</v>
      </c>
      <c r="F3" s="47">
        <v>3</v>
      </c>
      <c r="G3" s="46">
        <v>9</v>
      </c>
      <c r="H3" s="48">
        <v>32</v>
      </c>
    </row>
    <row r="4" spans="1:8" ht="15">
      <c r="A4" s="43" t="s">
        <v>44</v>
      </c>
      <c r="B4" s="49">
        <v>344</v>
      </c>
      <c r="C4" s="49">
        <v>206</v>
      </c>
      <c r="D4" s="49">
        <v>115</v>
      </c>
      <c r="E4" s="50">
        <v>110</v>
      </c>
      <c r="F4" s="51">
        <v>87</v>
      </c>
      <c r="G4" s="50">
        <v>91</v>
      </c>
      <c r="H4" s="52">
        <v>953</v>
      </c>
    </row>
    <row r="5" spans="1:8" ht="15">
      <c r="A5" s="38" t="s">
        <v>43</v>
      </c>
      <c r="B5" s="53">
        <v>488</v>
      </c>
      <c r="C5" s="53">
        <v>349</v>
      </c>
      <c r="D5" s="53">
        <v>224</v>
      </c>
      <c r="E5" s="54">
        <v>142</v>
      </c>
      <c r="F5" s="55">
        <v>186</v>
      </c>
      <c r="G5" s="54">
        <v>139</v>
      </c>
      <c r="H5" s="56">
        <v>1528</v>
      </c>
    </row>
    <row r="6" spans="1:8" ht="15">
      <c r="A6" s="43" t="s">
        <v>42</v>
      </c>
      <c r="B6" s="49">
        <v>568</v>
      </c>
      <c r="C6" s="49">
        <v>403</v>
      </c>
      <c r="D6" s="49">
        <v>246</v>
      </c>
      <c r="E6" s="50">
        <v>168</v>
      </c>
      <c r="F6" s="51">
        <v>210</v>
      </c>
      <c r="G6" s="50">
        <v>154</v>
      </c>
      <c r="H6" s="52">
        <v>1749</v>
      </c>
    </row>
    <row r="7" spans="1:8" ht="15">
      <c r="A7" s="38" t="s">
        <v>41</v>
      </c>
      <c r="B7" s="53">
        <v>478</v>
      </c>
      <c r="C7" s="53">
        <v>298</v>
      </c>
      <c r="D7" s="53">
        <v>183</v>
      </c>
      <c r="E7" s="54">
        <v>130</v>
      </c>
      <c r="F7" s="55">
        <v>200</v>
      </c>
      <c r="G7" s="54">
        <v>161</v>
      </c>
      <c r="H7" s="56">
        <v>1450</v>
      </c>
    </row>
    <row r="8" spans="1:8" ht="15">
      <c r="A8" s="43" t="s">
        <v>40</v>
      </c>
      <c r="B8" s="49">
        <v>437</v>
      </c>
      <c r="C8" s="49">
        <v>270</v>
      </c>
      <c r="D8" s="49">
        <v>189</v>
      </c>
      <c r="E8" s="50">
        <v>132</v>
      </c>
      <c r="F8" s="51">
        <v>155</v>
      </c>
      <c r="G8" s="50">
        <v>124</v>
      </c>
      <c r="H8" s="52">
        <v>1307</v>
      </c>
    </row>
    <row r="9" spans="1:8" ht="15">
      <c r="A9" s="38" t="s">
        <v>39</v>
      </c>
      <c r="B9" s="53">
        <v>477</v>
      </c>
      <c r="C9" s="53">
        <v>258</v>
      </c>
      <c r="D9" s="53">
        <v>78</v>
      </c>
      <c r="E9" s="54">
        <v>92</v>
      </c>
      <c r="F9" s="55">
        <v>106</v>
      </c>
      <c r="G9" s="54">
        <v>105</v>
      </c>
      <c r="H9" s="56">
        <v>1116</v>
      </c>
    </row>
    <row r="10" spans="1:8" ht="15">
      <c r="A10" s="43" t="s">
        <v>38</v>
      </c>
      <c r="B10" s="49">
        <v>519</v>
      </c>
      <c r="C10" s="49">
        <v>231</v>
      </c>
      <c r="D10" s="49">
        <v>90</v>
      </c>
      <c r="E10" s="50">
        <v>99</v>
      </c>
      <c r="F10" s="51">
        <v>153</v>
      </c>
      <c r="G10" s="50">
        <v>94</v>
      </c>
      <c r="H10" s="52">
        <v>1186</v>
      </c>
    </row>
    <row r="11" spans="1:8" ht="15">
      <c r="A11" s="38" t="s">
        <v>37</v>
      </c>
      <c r="B11" s="53">
        <v>427</v>
      </c>
      <c r="C11" s="53">
        <v>142</v>
      </c>
      <c r="D11" s="53">
        <v>66</v>
      </c>
      <c r="E11" s="54">
        <v>87</v>
      </c>
      <c r="F11" s="55">
        <v>98</v>
      </c>
      <c r="G11" s="54">
        <v>60</v>
      </c>
      <c r="H11" s="56">
        <v>880</v>
      </c>
    </row>
    <row r="12" spans="1:8" ht="15">
      <c r="A12" s="43" t="s">
        <v>36</v>
      </c>
      <c r="B12" s="49">
        <v>452</v>
      </c>
      <c r="C12" s="49">
        <v>128</v>
      </c>
      <c r="D12" s="49">
        <v>51</v>
      </c>
      <c r="E12" s="50">
        <v>94</v>
      </c>
      <c r="F12" s="51">
        <v>90</v>
      </c>
      <c r="G12" s="50">
        <v>50</v>
      </c>
      <c r="H12" s="52">
        <v>865</v>
      </c>
    </row>
    <row r="13" spans="1:8" ht="15">
      <c r="A13" s="38" t="s">
        <v>8</v>
      </c>
      <c r="B13" s="53">
        <v>384</v>
      </c>
      <c r="C13" s="53">
        <v>118</v>
      </c>
      <c r="D13" s="53">
        <v>87</v>
      </c>
      <c r="E13" s="54">
        <v>89</v>
      </c>
      <c r="F13" s="55">
        <v>97</v>
      </c>
      <c r="G13" s="54">
        <v>46</v>
      </c>
      <c r="H13" s="56">
        <v>821</v>
      </c>
    </row>
    <row r="14" spans="1:8" ht="15">
      <c r="A14" s="44" t="s">
        <v>9</v>
      </c>
      <c r="B14" s="49">
        <v>419</v>
      </c>
      <c r="C14" s="49">
        <v>132</v>
      </c>
      <c r="D14" s="49">
        <v>90</v>
      </c>
      <c r="E14" s="50">
        <v>101</v>
      </c>
      <c r="F14" s="51">
        <v>105</v>
      </c>
      <c r="G14" s="50">
        <v>44</v>
      </c>
      <c r="H14" s="52">
        <v>891</v>
      </c>
    </row>
    <row r="15" spans="1:8" ht="15">
      <c r="A15" s="39" t="s">
        <v>10</v>
      </c>
      <c r="B15" s="53">
        <v>404</v>
      </c>
      <c r="C15" s="53">
        <v>126</v>
      </c>
      <c r="D15" s="53">
        <v>112</v>
      </c>
      <c r="E15" s="54">
        <v>113</v>
      </c>
      <c r="F15" s="55">
        <v>123</v>
      </c>
      <c r="G15" s="54">
        <v>52</v>
      </c>
      <c r="H15" s="56">
        <v>930</v>
      </c>
    </row>
    <row r="16" spans="1:8" ht="15">
      <c r="A16" s="44" t="s">
        <v>11</v>
      </c>
      <c r="B16" s="49">
        <v>461</v>
      </c>
      <c r="C16" s="49">
        <v>135</v>
      </c>
      <c r="D16" s="49">
        <v>109</v>
      </c>
      <c r="E16" s="50">
        <v>132</v>
      </c>
      <c r="F16" s="51">
        <v>132</v>
      </c>
      <c r="G16" s="50">
        <v>70</v>
      </c>
      <c r="H16" s="52">
        <v>1039</v>
      </c>
    </row>
    <row r="17" spans="1:8" ht="15">
      <c r="A17" s="39" t="s">
        <v>12</v>
      </c>
      <c r="B17" s="53">
        <v>491</v>
      </c>
      <c r="C17" s="53">
        <v>153</v>
      </c>
      <c r="D17" s="53">
        <v>131</v>
      </c>
      <c r="E17" s="54">
        <v>168</v>
      </c>
      <c r="F17" s="55">
        <v>142</v>
      </c>
      <c r="G17" s="54">
        <v>93</v>
      </c>
      <c r="H17" s="56">
        <v>1178</v>
      </c>
    </row>
    <row r="18" spans="1:8" ht="15">
      <c r="A18" s="44" t="s">
        <v>13</v>
      </c>
      <c r="B18" s="49">
        <v>539</v>
      </c>
      <c r="C18" s="49">
        <v>244</v>
      </c>
      <c r="D18" s="49">
        <v>165</v>
      </c>
      <c r="E18" s="50">
        <v>195</v>
      </c>
      <c r="F18" s="51">
        <v>185</v>
      </c>
      <c r="G18" s="50">
        <v>117</v>
      </c>
      <c r="H18" s="52">
        <v>1445</v>
      </c>
    </row>
    <row r="19" spans="1:8" ht="15">
      <c r="A19" s="39" t="s">
        <v>14</v>
      </c>
      <c r="B19" s="53">
        <v>506</v>
      </c>
      <c r="C19" s="53">
        <v>238</v>
      </c>
      <c r="D19" s="53">
        <v>149</v>
      </c>
      <c r="E19" s="54">
        <v>240</v>
      </c>
      <c r="F19" s="55">
        <v>162</v>
      </c>
      <c r="G19" s="54">
        <v>108</v>
      </c>
      <c r="H19" s="56">
        <v>1403</v>
      </c>
    </row>
    <row r="20" spans="1:8" ht="15">
      <c r="A20" s="106" t="s">
        <v>15</v>
      </c>
      <c r="B20" s="49">
        <v>701</v>
      </c>
      <c r="C20" s="49">
        <v>230</v>
      </c>
      <c r="D20" s="49">
        <v>162</v>
      </c>
      <c r="E20" s="50">
        <v>211</v>
      </c>
      <c r="F20" s="51">
        <v>177</v>
      </c>
      <c r="G20" s="50">
        <v>128</v>
      </c>
      <c r="H20" s="52">
        <v>1609</v>
      </c>
    </row>
    <row r="21" spans="1:8" ht="15">
      <c r="A21" s="39" t="s">
        <v>115</v>
      </c>
      <c r="B21" s="108">
        <v>686</v>
      </c>
      <c r="C21" s="108">
        <v>267</v>
      </c>
      <c r="D21" s="108">
        <v>165</v>
      </c>
      <c r="E21" s="105">
        <v>250</v>
      </c>
      <c r="F21" s="109">
        <v>249</v>
      </c>
      <c r="G21" s="105">
        <v>135</v>
      </c>
      <c r="H21" s="105">
        <f aca="true" t="shared" si="0" ref="H21:H27">SUM(B21:G21)</f>
        <v>1752</v>
      </c>
    </row>
    <row r="22" spans="1:8" ht="15">
      <c r="A22" s="44" t="s">
        <v>125</v>
      </c>
      <c r="B22" s="140">
        <v>743</v>
      </c>
      <c r="C22" s="140">
        <v>293</v>
      </c>
      <c r="D22" s="140">
        <v>202</v>
      </c>
      <c r="E22" s="139">
        <v>251</v>
      </c>
      <c r="F22" s="141">
        <v>269</v>
      </c>
      <c r="G22" s="139">
        <v>148</v>
      </c>
      <c r="H22" s="139">
        <f t="shared" si="0"/>
        <v>1906</v>
      </c>
    </row>
    <row r="23" spans="1:8" ht="15">
      <c r="A23" s="171" t="s">
        <v>129</v>
      </c>
      <c r="B23" s="172">
        <v>672</v>
      </c>
      <c r="C23" s="172">
        <v>293</v>
      </c>
      <c r="D23" s="172">
        <v>236</v>
      </c>
      <c r="E23" s="173">
        <v>242</v>
      </c>
      <c r="F23" s="174">
        <v>216</v>
      </c>
      <c r="G23" s="173">
        <v>148</v>
      </c>
      <c r="H23" s="175">
        <f t="shared" si="0"/>
        <v>1807</v>
      </c>
    </row>
    <row r="24" spans="1:8" ht="15">
      <c r="A24" s="106" t="s">
        <v>133</v>
      </c>
      <c r="B24" s="185">
        <v>657</v>
      </c>
      <c r="C24" s="185">
        <v>294</v>
      </c>
      <c r="D24" s="185">
        <v>256</v>
      </c>
      <c r="E24" s="186">
        <v>230</v>
      </c>
      <c r="F24" s="187">
        <v>180</v>
      </c>
      <c r="G24" s="186">
        <v>154</v>
      </c>
      <c r="H24" s="52">
        <f t="shared" si="0"/>
        <v>1771</v>
      </c>
    </row>
    <row r="25" spans="1:8" ht="15">
      <c r="A25" s="36" t="s">
        <v>139</v>
      </c>
      <c r="B25" s="213">
        <v>828</v>
      </c>
      <c r="C25" s="213">
        <v>399</v>
      </c>
      <c r="D25" s="213">
        <v>346</v>
      </c>
      <c r="E25" s="214">
        <v>332</v>
      </c>
      <c r="F25" s="215">
        <v>262</v>
      </c>
      <c r="G25" s="214">
        <v>205</v>
      </c>
      <c r="H25" s="56">
        <f t="shared" si="0"/>
        <v>2372</v>
      </c>
    </row>
    <row r="26" spans="1:8" ht="15">
      <c r="A26" s="231" t="s">
        <v>186</v>
      </c>
      <c r="B26" s="232">
        <v>562</v>
      </c>
      <c r="C26" s="232">
        <v>236</v>
      </c>
      <c r="D26" s="232">
        <v>172</v>
      </c>
      <c r="E26" s="233">
        <v>204</v>
      </c>
      <c r="F26" s="234">
        <v>87</v>
      </c>
      <c r="G26" s="233">
        <v>128</v>
      </c>
      <c r="H26" s="235">
        <v>1389</v>
      </c>
    </row>
    <row r="27" spans="1:8" s="225" customFormat="1" ht="15">
      <c r="A27" s="239" t="s">
        <v>192</v>
      </c>
      <c r="B27" s="240">
        <v>768</v>
      </c>
      <c r="C27" s="240">
        <v>344</v>
      </c>
      <c r="D27" s="240">
        <v>269</v>
      </c>
      <c r="E27" s="241">
        <v>251</v>
      </c>
      <c r="F27" s="242">
        <v>111</v>
      </c>
      <c r="G27" s="241">
        <v>154</v>
      </c>
      <c r="H27" s="243">
        <f t="shared" si="0"/>
        <v>1897</v>
      </c>
    </row>
    <row r="28" spans="1:8" ht="15">
      <c r="A28" s="106" t="s">
        <v>201</v>
      </c>
      <c r="B28" s="185">
        <v>614</v>
      </c>
      <c r="C28" s="185">
        <v>268</v>
      </c>
      <c r="D28" s="185">
        <v>191</v>
      </c>
      <c r="E28" s="186">
        <v>276</v>
      </c>
      <c r="F28" s="187">
        <v>108</v>
      </c>
      <c r="G28" s="186">
        <v>118</v>
      </c>
      <c r="H28" s="52">
        <v>1575</v>
      </c>
    </row>
    <row r="29" spans="1:8" s="225" customFormat="1" ht="15">
      <c r="A29" s="239" t="s">
        <v>203</v>
      </c>
      <c r="B29" s="240">
        <v>425</v>
      </c>
      <c r="C29" s="240">
        <v>169</v>
      </c>
      <c r="D29" s="240">
        <v>151</v>
      </c>
      <c r="E29" s="241">
        <v>248</v>
      </c>
      <c r="F29" s="242">
        <v>112</v>
      </c>
      <c r="G29" s="241">
        <v>87</v>
      </c>
      <c r="H29" s="243">
        <f aca="true" t="shared" si="1" ref="H29:H34">SUM(B29:G29)</f>
        <v>1192</v>
      </c>
    </row>
    <row r="30" spans="1:8" ht="15">
      <c r="A30" s="106" t="s">
        <v>204</v>
      </c>
      <c r="B30" s="185">
        <v>267</v>
      </c>
      <c r="C30" s="185">
        <v>165</v>
      </c>
      <c r="D30" s="185">
        <v>141</v>
      </c>
      <c r="E30" s="186">
        <v>207</v>
      </c>
      <c r="F30" s="187">
        <v>87</v>
      </c>
      <c r="G30" s="186">
        <v>84</v>
      </c>
      <c r="H30" s="52">
        <f t="shared" si="1"/>
        <v>951</v>
      </c>
    </row>
    <row r="31" spans="1:8" ht="15">
      <c r="A31" s="239" t="s">
        <v>215</v>
      </c>
      <c r="B31" s="240">
        <v>298</v>
      </c>
      <c r="C31" s="240">
        <v>170</v>
      </c>
      <c r="D31" s="240">
        <v>113</v>
      </c>
      <c r="E31" s="241">
        <v>227</v>
      </c>
      <c r="F31" s="242">
        <v>115</v>
      </c>
      <c r="G31" s="241">
        <v>60</v>
      </c>
      <c r="H31" s="243">
        <f t="shared" si="1"/>
        <v>983</v>
      </c>
    </row>
    <row r="32" spans="1:8" ht="15">
      <c r="A32" s="106" t="s">
        <v>218</v>
      </c>
      <c r="B32" s="185">
        <v>264</v>
      </c>
      <c r="C32" s="185">
        <v>114</v>
      </c>
      <c r="D32" s="185">
        <v>132</v>
      </c>
      <c r="E32" s="186">
        <v>170</v>
      </c>
      <c r="F32" s="187">
        <v>117</v>
      </c>
      <c r="G32" s="186">
        <v>58</v>
      </c>
      <c r="H32" s="52">
        <f t="shared" si="1"/>
        <v>855</v>
      </c>
    </row>
    <row r="33" spans="1:8" ht="15">
      <c r="A33" s="239" t="s">
        <v>223</v>
      </c>
      <c r="B33" s="240">
        <v>333</v>
      </c>
      <c r="C33" s="240">
        <v>112</v>
      </c>
      <c r="D33" s="240">
        <v>149</v>
      </c>
      <c r="E33" s="241">
        <v>227</v>
      </c>
      <c r="F33" s="242">
        <v>148</v>
      </c>
      <c r="G33" s="241">
        <v>71</v>
      </c>
      <c r="H33" s="243">
        <f t="shared" si="1"/>
        <v>1040</v>
      </c>
    </row>
    <row r="34" spans="1:8" ht="15">
      <c r="A34" s="285" t="s">
        <v>228</v>
      </c>
      <c r="B34" s="286">
        <v>279</v>
      </c>
      <c r="C34" s="286">
        <v>76</v>
      </c>
      <c r="D34" s="286">
        <v>128</v>
      </c>
      <c r="E34" s="287">
        <v>240</v>
      </c>
      <c r="F34" s="288">
        <v>113</v>
      </c>
      <c r="G34" s="287">
        <v>37</v>
      </c>
      <c r="H34" s="289">
        <f t="shared" si="1"/>
        <v>873</v>
      </c>
    </row>
    <row r="37" spans="1:8" ht="21" customHeight="1">
      <c r="A37" s="165" t="s">
        <v>16</v>
      </c>
      <c r="B37" s="40" t="s">
        <v>1</v>
      </c>
      <c r="C37" s="40" t="s">
        <v>2</v>
      </c>
      <c r="D37" s="40" t="s">
        <v>3</v>
      </c>
      <c r="E37" s="40" t="s">
        <v>4</v>
      </c>
      <c r="F37" s="40" t="s">
        <v>5</v>
      </c>
      <c r="G37" s="40" t="s">
        <v>6</v>
      </c>
      <c r="H37" s="41" t="s">
        <v>7</v>
      </c>
    </row>
    <row r="38" spans="1:8" ht="15">
      <c r="A38" s="35" t="s">
        <v>17</v>
      </c>
      <c r="B38" s="58">
        <v>551</v>
      </c>
      <c r="C38" s="58">
        <v>249</v>
      </c>
      <c r="D38" s="58">
        <v>157</v>
      </c>
      <c r="E38" s="58">
        <v>265</v>
      </c>
      <c r="F38" s="58">
        <v>190</v>
      </c>
      <c r="G38" s="58">
        <v>124</v>
      </c>
      <c r="H38" s="60">
        <f aca="true" t="shared" si="2" ref="H38:H49">SUM(B38:G38)</f>
        <v>1536</v>
      </c>
    </row>
    <row r="39" spans="1:8" ht="15">
      <c r="A39" s="36" t="s">
        <v>18</v>
      </c>
      <c r="B39" s="64">
        <v>591</v>
      </c>
      <c r="C39" s="64">
        <v>255</v>
      </c>
      <c r="D39" s="64">
        <v>163</v>
      </c>
      <c r="E39" s="64">
        <v>276</v>
      </c>
      <c r="F39" s="64">
        <v>220</v>
      </c>
      <c r="G39" s="64">
        <v>138</v>
      </c>
      <c r="H39" s="63">
        <f t="shared" si="2"/>
        <v>1643</v>
      </c>
    </row>
    <row r="40" spans="1:8" ht="15">
      <c r="A40" s="36" t="s">
        <v>19</v>
      </c>
      <c r="B40" s="64">
        <v>593</v>
      </c>
      <c r="C40" s="64">
        <v>248</v>
      </c>
      <c r="D40" s="64">
        <v>152</v>
      </c>
      <c r="E40" s="64">
        <v>268</v>
      </c>
      <c r="F40" s="64">
        <v>210</v>
      </c>
      <c r="G40" s="64">
        <v>125</v>
      </c>
      <c r="H40" s="63">
        <f t="shared" si="2"/>
        <v>1596</v>
      </c>
    </row>
    <row r="41" spans="1:8" ht="15">
      <c r="A41" s="36" t="s">
        <v>20</v>
      </c>
      <c r="B41" s="64">
        <v>576</v>
      </c>
      <c r="C41" s="64">
        <v>240</v>
      </c>
      <c r="D41" s="64">
        <v>130</v>
      </c>
      <c r="E41" s="64">
        <v>263</v>
      </c>
      <c r="F41" s="64">
        <v>205</v>
      </c>
      <c r="G41" s="64">
        <v>104</v>
      </c>
      <c r="H41" s="63">
        <f t="shared" si="2"/>
        <v>1518</v>
      </c>
    </row>
    <row r="42" spans="1:8" ht="15">
      <c r="A42" s="36" t="s">
        <v>21</v>
      </c>
      <c r="B42" s="64">
        <v>581</v>
      </c>
      <c r="C42" s="64">
        <v>203</v>
      </c>
      <c r="D42" s="64">
        <v>119</v>
      </c>
      <c r="E42" s="64">
        <v>215</v>
      </c>
      <c r="F42" s="64">
        <v>199</v>
      </c>
      <c r="G42" s="64">
        <v>97</v>
      </c>
      <c r="H42" s="63">
        <f t="shared" si="2"/>
        <v>1414</v>
      </c>
    </row>
    <row r="43" spans="1:8" ht="15">
      <c r="A43" s="36" t="s">
        <v>22</v>
      </c>
      <c r="B43" s="64">
        <v>625</v>
      </c>
      <c r="C43" s="64">
        <v>206</v>
      </c>
      <c r="D43" s="64">
        <v>129</v>
      </c>
      <c r="E43" s="64">
        <v>226</v>
      </c>
      <c r="F43" s="64">
        <v>204</v>
      </c>
      <c r="G43" s="64">
        <v>90</v>
      </c>
      <c r="H43" s="63">
        <f t="shared" si="2"/>
        <v>1480</v>
      </c>
    </row>
    <row r="44" spans="1:8" ht="15">
      <c r="A44" s="36" t="s">
        <v>23</v>
      </c>
      <c r="B44" s="64">
        <v>715</v>
      </c>
      <c r="C44" s="64">
        <v>245</v>
      </c>
      <c r="D44" s="64">
        <v>171</v>
      </c>
      <c r="E44" s="64">
        <v>246</v>
      </c>
      <c r="F44" s="64">
        <v>229</v>
      </c>
      <c r="G44" s="64">
        <v>117</v>
      </c>
      <c r="H44" s="63">
        <f t="shared" si="2"/>
        <v>1723</v>
      </c>
    </row>
    <row r="45" spans="1:8" ht="15">
      <c r="A45" s="36" t="s">
        <v>24</v>
      </c>
      <c r="B45" s="64">
        <v>739</v>
      </c>
      <c r="C45" s="64">
        <v>261</v>
      </c>
      <c r="D45" s="64">
        <v>180</v>
      </c>
      <c r="E45" s="64">
        <v>240</v>
      </c>
      <c r="F45" s="64">
        <v>236</v>
      </c>
      <c r="G45" s="64">
        <v>133</v>
      </c>
      <c r="H45" s="63">
        <f t="shared" si="2"/>
        <v>1789</v>
      </c>
    </row>
    <row r="46" spans="1:8" ht="15">
      <c r="A46" s="36" t="s">
        <v>25</v>
      </c>
      <c r="B46" s="64">
        <v>719</v>
      </c>
      <c r="C46" s="64">
        <v>292</v>
      </c>
      <c r="D46" s="64">
        <v>173</v>
      </c>
      <c r="E46" s="64">
        <v>225</v>
      </c>
      <c r="F46" s="64">
        <v>220</v>
      </c>
      <c r="G46" s="64">
        <v>137</v>
      </c>
      <c r="H46" s="63">
        <f t="shared" si="2"/>
        <v>1766</v>
      </c>
    </row>
    <row r="47" spans="1:8" ht="15">
      <c r="A47" s="36" t="s">
        <v>26</v>
      </c>
      <c r="B47" s="64">
        <v>690</v>
      </c>
      <c r="C47" s="64">
        <v>264</v>
      </c>
      <c r="D47" s="64">
        <v>160</v>
      </c>
      <c r="E47" s="64">
        <v>213</v>
      </c>
      <c r="F47" s="64">
        <v>200</v>
      </c>
      <c r="G47" s="64">
        <v>141</v>
      </c>
      <c r="H47" s="63">
        <f t="shared" si="2"/>
        <v>1668</v>
      </c>
    </row>
    <row r="48" spans="1:8" ht="15">
      <c r="A48" s="36" t="s">
        <v>27</v>
      </c>
      <c r="B48" s="64">
        <v>702</v>
      </c>
      <c r="C48" s="64">
        <v>258</v>
      </c>
      <c r="D48" s="64">
        <v>156</v>
      </c>
      <c r="E48" s="64">
        <v>218</v>
      </c>
      <c r="F48" s="64">
        <v>185</v>
      </c>
      <c r="G48" s="64">
        <v>128</v>
      </c>
      <c r="H48" s="63">
        <f t="shared" si="2"/>
        <v>1647</v>
      </c>
    </row>
    <row r="49" spans="1:8" ht="15">
      <c r="A49" s="37" t="s">
        <v>28</v>
      </c>
      <c r="B49" s="68">
        <v>701</v>
      </c>
      <c r="C49" s="68">
        <v>230</v>
      </c>
      <c r="D49" s="68">
        <v>162</v>
      </c>
      <c r="E49" s="68">
        <v>211</v>
      </c>
      <c r="F49" s="68">
        <v>177</v>
      </c>
      <c r="G49" s="68">
        <v>128</v>
      </c>
      <c r="H49" s="69">
        <f t="shared" si="2"/>
        <v>1609</v>
      </c>
    </row>
    <row r="51" spans="1:8" ht="21" customHeight="1">
      <c r="A51" s="166" t="s">
        <v>29</v>
      </c>
      <c r="B51" s="40" t="s">
        <v>1</v>
      </c>
      <c r="C51" s="40" t="s">
        <v>2</v>
      </c>
      <c r="D51" s="40" t="s">
        <v>3</v>
      </c>
      <c r="E51" s="40" t="s">
        <v>4</v>
      </c>
      <c r="F51" s="40" t="s">
        <v>5</v>
      </c>
      <c r="G51" s="40" t="s">
        <v>6</v>
      </c>
      <c r="H51" s="41" t="s">
        <v>7</v>
      </c>
    </row>
    <row r="52" spans="1:8" ht="15">
      <c r="A52" s="35" t="s">
        <v>17</v>
      </c>
      <c r="B52" s="57">
        <v>713</v>
      </c>
      <c r="C52" s="58">
        <v>231</v>
      </c>
      <c r="D52" s="59">
        <v>164</v>
      </c>
      <c r="E52" s="58">
        <v>215</v>
      </c>
      <c r="F52" s="59">
        <v>201</v>
      </c>
      <c r="G52" s="58">
        <v>125</v>
      </c>
      <c r="H52" s="60">
        <f aca="true" t="shared" si="3" ref="H52:H63">SUM(B52:G52)</f>
        <v>1649</v>
      </c>
    </row>
    <row r="53" spans="1:8" ht="15">
      <c r="A53" s="36" t="s">
        <v>18</v>
      </c>
      <c r="B53" s="61">
        <v>705</v>
      </c>
      <c r="C53" s="61">
        <v>247</v>
      </c>
      <c r="D53" s="62">
        <v>162</v>
      </c>
      <c r="E53" s="61">
        <v>228</v>
      </c>
      <c r="F53" s="62">
        <v>205</v>
      </c>
      <c r="G53" s="61">
        <v>128</v>
      </c>
      <c r="H53" s="63">
        <f t="shared" si="3"/>
        <v>1675</v>
      </c>
    </row>
    <row r="54" spans="1:8" ht="15">
      <c r="A54" s="36" t="s">
        <v>19</v>
      </c>
      <c r="B54" s="61">
        <v>703</v>
      </c>
      <c r="C54" s="61">
        <v>225</v>
      </c>
      <c r="D54" s="62">
        <v>166</v>
      </c>
      <c r="E54" s="61">
        <v>229</v>
      </c>
      <c r="F54" s="62">
        <v>209</v>
      </c>
      <c r="G54" s="61">
        <v>127</v>
      </c>
      <c r="H54" s="63">
        <f t="shared" si="3"/>
        <v>1659</v>
      </c>
    </row>
    <row r="55" spans="1:8" ht="15">
      <c r="A55" s="36" t="s">
        <v>20</v>
      </c>
      <c r="B55" s="64">
        <v>682</v>
      </c>
      <c r="C55" s="64">
        <v>222</v>
      </c>
      <c r="D55" s="65">
        <v>157</v>
      </c>
      <c r="E55" s="64">
        <v>234</v>
      </c>
      <c r="F55" s="65">
        <v>218</v>
      </c>
      <c r="G55" s="64">
        <v>112</v>
      </c>
      <c r="H55" s="63">
        <f t="shared" si="3"/>
        <v>1625</v>
      </c>
    </row>
    <row r="56" spans="1:8" ht="15">
      <c r="A56" s="36" t="s">
        <v>21</v>
      </c>
      <c r="B56" s="64">
        <v>649</v>
      </c>
      <c r="C56" s="64">
        <v>205</v>
      </c>
      <c r="D56" s="65">
        <v>145</v>
      </c>
      <c r="E56" s="64">
        <v>218</v>
      </c>
      <c r="F56" s="65">
        <v>210</v>
      </c>
      <c r="G56" s="64">
        <v>115</v>
      </c>
      <c r="H56" s="63">
        <f t="shared" si="3"/>
        <v>1542</v>
      </c>
    </row>
    <row r="57" spans="1:8" ht="15">
      <c r="A57" s="36" t="s">
        <v>22</v>
      </c>
      <c r="B57" s="66">
        <v>668</v>
      </c>
      <c r="C57" s="67">
        <v>189</v>
      </c>
      <c r="D57" s="66">
        <v>153</v>
      </c>
      <c r="E57" s="66">
        <v>214</v>
      </c>
      <c r="F57" s="66">
        <v>212</v>
      </c>
      <c r="G57" s="66">
        <v>125</v>
      </c>
      <c r="H57" s="63">
        <f t="shared" si="3"/>
        <v>1561</v>
      </c>
    </row>
    <row r="58" spans="1:8" ht="15">
      <c r="A58" s="36" t="s">
        <v>23</v>
      </c>
      <c r="B58" s="77">
        <v>783</v>
      </c>
      <c r="C58" s="77">
        <v>249</v>
      </c>
      <c r="D58" s="77">
        <v>199</v>
      </c>
      <c r="E58" s="77">
        <v>238</v>
      </c>
      <c r="F58" s="77">
        <v>267</v>
      </c>
      <c r="G58" s="77">
        <v>150</v>
      </c>
      <c r="H58" s="63">
        <f t="shared" si="3"/>
        <v>1886</v>
      </c>
    </row>
    <row r="59" spans="1:8" ht="15">
      <c r="A59" s="36" t="s">
        <v>24</v>
      </c>
      <c r="B59" s="77">
        <v>799</v>
      </c>
      <c r="C59" s="77">
        <v>272</v>
      </c>
      <c r="D59" s="77">
        <v>197</v>
      </c>
      <c r="E59" s="77">
        <v>248</v>
      </c>
      <c r="F59" s="77">
        <v>269</v>
      </c>
      <c r="G59" s="77">
        <v>143</v>
      </c>
      <c r="H59" s="63">
        <f t="shared" si="3"/>
        <v>1928</v>
      </c>
    </row>
    <row r="60" spans="1:8" ht="15">
      <c r="A60" s="36" t="s">
        <v>25</v>
      </c>
      <c r="B60" s="77">
        <v>753</v>
      </c>
      <c r="C60" s="77">
        <v>290</v>
      </c>
      <c r="D60" s="77">
        <v>182</v>
      </c>
      <c r="E60" s="77">
        <v>272</v>
      </c>
      <c r="F60" s="77">
        <v>260</v>
      </c>
      <c r="G60" s="77">
        <v>144</v>
      </c>
      <c r="H60" s="63">
        <f t="shared" si="3"/>
        <v>1901</v>
      </c>
    </row>
    <row r="61" spans="1:8" ht="15">
      <c r="A61" s="36" t="s">
        <v>26</v>
      </c>
      <c r="B61" s="77">
        <v>721</v>
      </c>
      <c r="C61" s="77">
        <v>258</v>
      </c>
      <c r="D61" s="77">
        <v>172</v>
      </c>
      <c r="E61" s="77">
        <v>271</v>
      </c>
      <c r="F61" s="77">
        <v>251</v>
      </c>
      <c r="G61" s="77">
        <v>133</v>
      </c>
      <c r="H61" s="63">
        <f t="shared" si="3"/>
        <v>1806</v>
      </c>
    </row>
    <row r="62" spans="1:8" ht="15">
      <c r="A62" s="36" t="s">
        <v>27</v>
      </c>
      <c r="B62" s="77">
        <v>712</v>
      </c>
      <c r="C62" s="77">
        <v>251</v>
      </c>
      <c r="D62" s="77">
        <v>163</v>
      </c>
      <c r="E62" s="77">
        <v>272</v>
      </c>
      <c r="F62" s="77">
        <v>257</v>
      </c>
      <c r="G62" s="77">
        <v>127</v>
      </c>
      <c r="H62" s="63">
        <f t="shared" si="3"/>
        <v>1782</v>
      </c>
    </row>
    <row r="63" spans="1:8" ht="15">
      <c r="A63" s="37" t="s">
        <v>28</v>
      </c>
      <c r="B63" s="107">
        <v>686</v>
      </c>
      <c r="C63" s="107">
        <v>267</v>
      </c>
      <c r="D63" s="107">
        <v>165</v>
      </c>
      <c r="E63" s="107">
        <v>250</v>
      </c>
      <c r="F63" s="107">
        <v>249</v>
      </c>
      <c r="G63" s="107">
        <v>135</v>
      </c>
      <c r="H63" s="69">
        <f t="shared" si="3"/>
        <v>1752</v>
      </c>
    </row>
    <row r="65" spans="1:8" ht="21" customHeight="1">
      <c r="A65" s="166" t="s">
        <v>117</v>
      </c>
      <c r="B65" s="40" t="s">
        <v>1</v>
      </c>
      <c r="C65" s="40" t="s">
        <v>2</v>
      </c>
      <c r="D65" s="40" t="s">
        <v>3</v>
      </c>
      <c r="E65" s="40" t="s">
        <v>4</v>
      </c>
      <c r="F65" s="40" t="s">
        <v>5</v>
      </c>
      <c r="G65" s="40" t="s">
        <v>6</v>
      </c>
      <c r="H65" s="41" t="s">
        <v>7</v>
      </c>
    </row>
    <row r="66" spans="1:8" ht="15">
      <c r="A66" s="35" t="s">
        <v>17</v>
      </c>
      <c r="B66" s="57">
        <v>712</v>
      </c>
      <c r="C66" s="58">
        <v>286</v>
      </c>
      <c r="D66" s="59">
        <v>173</v>
      </c>
      <c r="E66" s="58">
        <v>247</v>
      </c>
      <c r="F66" s="59">
        <v>232</v>
      </c>
      <c r="G66" s="58">
        <v>145</v>
      </c>
      <c r="H66" s="60">
        <f aca="true" t="shared" si="4" ref="H66:H77">SUM(B66:G66)</f>
        <v>1795</v>
      </c>
    </row>
    <row r="67" spans="1:8" ht="15">
      <c r="A67" s="36" t="s">
        <v>18</v>
      </c>
      <c r="B67" s="115">
        <v>770</v>
      </c>
      <c r="C67" s="115">
        <v>303</v>
      </c>
      <c r="D67" s="116">
        <v>197</v>
      </c>
      <c r="E67" s="115">
        <v>249</v>
      </c>
      <c r="F67" s="116">
        <v>257</v>
      </c>
      <c r="G67" s="115">
        <v>153</v>
      </c>
      <c r="H67" s="63">
        <f t="shared" si="4"/>
        <v>1929</v>
      </c>
    </row>
    <row r="68" spans="1:8" ht="15">
      <c r="A68" s="36" t="s">
        <v>19</v>
      </c>
      <c r="B68" s="115">
        <v>787</v>
      </c>
      <c r="C68" s="115">
        <v>321</v>
      </c>
      <c r="D68" s="116">
        <v>210</v>
      </c>
      <c r="E68" s="115">
        <v>274</v>
      </c>
      <c r="F68" s="116">
        <v>262</v>
      </c>
      <c r="G68" s="115">
        <v>160</v>
      </c>
      <c r="H68" s="63">
        <f t="shared" si="4"/>
        <v>2014</v>
      </c>
    </row>
    <row r="69" spans="1:8" ht="15">
      <c r="A69" s="36" t="s">
        <v>20</v>
      </c>
      <c r="B69" s="77">
        <v>787</v>
      </c>
      <c r="C69" s="77">
        <v>304</v>
      </c>
      <c r="D69" s="123">
        <v>217</v>
      </c>
      <c r="E69" s="77">
        <v>273</v>
      </c>
      <c r="F69" s="123">
        <v>256</v>
      </c>
      <c r="G69" s="77">
        <v>143</v>
      </c>
      <c r="H69" s="63">
        <f t="shared" si="4"/>
        <v>1980</v>
      </c>
    </row>
    <row r="70" spans="1:8" ht="15">
      <c r="A70" s="36" t="s">
        <v>21</v>
      </c>
      <c r="B70" s="64">
        <v>699</v>
      </c>
      <c r="C70" s="64">
        <v>278</v>
      </c>
      <c r="D70" s="65">
        <v>204</v>
      </c>
      <c r="E70" s="64">
        <v>257</v>
      </c>
      <c r="F70" s="65">
        <v>246</v>
      </c>
      <c r="G70" s="64">
        <v>133</v>
      </c>
      <c r="H70" s="63">
        <f t="shared" si="4"/>
        <v>1817</v>
      </c>
    </row>
    <row r="71" spans="1:8" ht="15">
      <c r="A71" s="36" t="s">
        <v>22</v>
      </c>
      <c r="B71" s="66">
        <v>705</v>
      </c>
      <c r="C71" s="67">
        <v>282</v>
      </c>
      <c r="D71" s="66">
        <v>189</v>
      </c>
      <c r="E71" s="66">
        <v>258</v>
      </c>
      <c r="F71" s="66">
        <v>255</v>
      </c>
      <c r="G71" s="66">
        <v>151</v>
      </c>
      <c r="H71" s="63">
        <f t="shared" si="4"/>
        <v>1840</v>
      </c>
    </row>
    <row r="72" spans="1:8" ht="15">
      <c r="A72" s="36" t="s">
        <v>23</v>
      </c>
      <c r="B72" s="77">
        <v>791</v>
      </c>
      <c r="C72" s="77">
        <v>340</v>
      </c>
      <c r="D72" s="77">
        <v>237</v>
      </c>
      <c r="E72" s="77">
        <v>283</v>
      </c>
      <c r="F72" s="77">
        <v>268</v>
      </c>
      <c r="G72" s="77">
        <v>179</v>
      </c>
      <c r="H72" s="63">
        <f t="shared" si="4"/>
        <v>2098</v>
      </c>
    </row>
    <row r="73" spans="1:8" ht="15">
      <c r="A73" s="36" t="s">
        <v>24</v>
      </c>
      <c r="B73" s="77">
        <v>799</v>
      </c>
      <c r="C73" s="77">
        <v>349</v>
      </c>
      <c r="D73" s="77">
        <v>248</v>
      </c>
      <c r="E73" s="77">
        <v>282</v>
      </c>
      <c r="F73" s="77">
        <v>270</v>
      </c>
      <c r="G73" s="77">
        <v>187</v>
      </c>
      <c r="H73" s="63">
        <f t="shared" si="4"/>
        <v>2135</v>
      </c>
    </row>
    <row r="74" spans="1:8" ht="15">
      <c r="A74" s="36" t="s">
        <v>25</v>
      </c>
      <c r="B74" s="77">
        <v>805</v>
      </c>
      <c r="C74" s="77">
        <v>374</v>
      </c>
      <c r="D74" s="77">
        <v>264</v>
      </c>
      <c r="E74" s="77">
        <v>291</v>
      </c>
      <c r="F74" s="77">
        <v>283</v>
      </c>
      <c r="G74" s="77">
        <v>192</v>
      </c>
      <c r="H74" s="63">
        <f t="shared" si="4"/>
        <v>2209</v>
      </c>
    </row>
    <row r="75" spans="1:8" ht="15">
      <c r="A75" s="36" t="s">
        <v>26</v>
      </c>
      <c r="B75" s="77">
        <v>747</v>
      </c>
      <c r="C75" s="77">
        <v>324</v>
      </c>
      <c r="D75" s="77">
        <v>231</v>
      </c>
      <c r="E75" s="77">
        <v>269</v>
      </c>
      <c r="F75" s="77">
        <v>261</v>
      </c>
      <c r="G75" s="77">
        <v>171</v>
      </c>
      <c r="H75" s="63">
        <f t="shared" si="4"/>
        <v>2003</v>
      </c>
    </row>
    <row r="76" spans="1:8" ht="15">
      <c r="A76" s="36" t="s">
        <v>27</v>
      </c>
      <c r="B76" s="138">
        <v>743</v>
      </c>
      <c r="C76" s="138">
        <v>321</v>
      </c>
      <c r="D76" s="138">
        <v>216</v>
      </c>
      <c r="E76" s="138">
        <v>248</v>
      </c>
      <c r="F76" s="138">
        <v>253</v>
      </c>
      <c r="G76" s="138">
        <v>152</v>
      </c>
      <c r="H76" s="63">
        <f t="shared" si="4"/>
        <v>1933</v>
      </c>
    </row>
    <row r="77" spans="1:8" ht="15">
      <c r="A77" s="37" t="s">
        <v>28</v>
      </c>
      <c r="B77" s="107">
        <v>743</v>
      </c>
      <c r="C77" s="107">
        <v>293</v>
      </c>
      <c r="D77" s="107">
        <v>202</v>
      </c>
      <c r="E77" s="107">
        <v>251</v>
      </c>
      <c r="F77" s="107">
        <v>269</v>
      </c>
      <c r="G77" s="107">
        <v>148</v>
      </c>
      <c r="H77" s="69">
        <f t="shared" si="4"/>
        <v>1906</v>
      </c>
    </row>
    <row r="79" spans="1:8" ht="21" customHeight="1">
      <c r="A79" s="166" t="s">
        <v>127</v>
      </c>
      <c r="B79" s="40" t="s">
        <v>1</v>
      </c>
      <c r="C79" s="40" t="s">
        <v>2</v>
      </c>
      <c r="D79" s="40" t="s">
        <v>3</v>
      </c>
      <c r="E79" s="40" t="s">
        <v>4</v>
      </c>
      <c r="F79" s="40" t="s">
        <v>5</v>
      </c>
      <c r="G79" s="40" t="s">
        <v>6</v>
      </c>
      <c r="H79" s="41" t="s">
        <v>7</v>
      </c>
    </row>
    <row r="80" spans="1:8" ht="15">
      <c r="A80" s="35" t="s">
        <v>17</v>
      </c>
      <c r="B80" s="151">
        <v>764</v>
      </c>
      <c r="C80" s="152">
        <v>320</v>
      </c>
      <c r="D80" s="153">
        <v>230</v>
      </c>
      <c r="E80" s="152">
        <v>264</v>
      </c>
      <c r="F80" s="153">
        <v>282</v>
      </c>
      <c r="G80" s="152">
        <v>146</v>
      </c>
      <c r="H80" s="60">
        <f aca="true" t="shared" si="5" ref="H80:H91">SUM(B80:G80)</f>
        <v>2006</v>
      </c>
    </row>
    <row r="81" spans="1:8" ht="15">
      <c r="A81" s="36" t="s">
        <v>18</v>
      </c>
      <c r="B81" s="154">
        <v>786</v>
      </c>
      <c r="C81" s="154">
        <v>315</v>
      </c>
      <c r="D81" s="155">
        <v>244</v>
      </c>
      <c r="E81" s="154">
        <v>261</v>
      </c>
      <c r="F81" s="155">
        <v>238</v>
      </c>
      <c r="G81" s="154">
        <v>129</v>
      </c>
      <c r="H81" s="63">
        <f t="shared" si="5"/>
        <v>1973</v>
      </c>
    </row>
    <row r="82" spans="1:8" ht="15">
      <c r="A82" s="36" t="s">
        <v>19</v>
      </c>
      <c r="B82" s="154">
        <v>778</v>
      </c>
      <c r="C82" s="154">
        <v>301</v>
      </c>
      <c r="D82" s="155">
        <v>234</v>
      </c>
      <c r="E82" s="154">
        <v>237</v>
      </c>
      <c r="F82" s="155">
        <v>216</v>
      </c>
      <c r="G82" s="154">
        <v>136</v>
      </c>
      <c r="H82" s="63">
        <f t="shared" si="5"/>
        <v>1902</v>
      </c>
    </row>
    <row r="83" spans="1:8" ht="15">
      <c r="A83" s="36" t="s">
        <v>20</v>
      </c>
      <c r="B83" s="138">
        <v>721</v>
      </c>
      <c r="C83" s="138">
        <v>296</v>
      </c>
      <c r="D83" s="156">
        <v>224</v>
      </c>
      <c r="E83" s="138">
        <v>219</v>
      </c>
      <c r="F83" s="156">
        <v>206</v>
      </c>
      <c r="G83" s="138">
        <v>126</v>
      </c>
      <c r="H83" s="63">
        <f t="shared" si="5"/>
        <v>1792</v>
      </c>
    </row>
    <row r="84" spans="1:8" ht="15">
      <c r="A84" s="36" t="s">
        <v>21</v>
      </c>
      <c r="B84" s="138">
        <v>626</v>
      </c>
      <c r="C84" s="138">
        <v>268</v>
      </c>
      <c r="D84" s="156">
        <v>216</v>
      </c>
      <c r="E84" s="138">
        <v>188</v>
      </c>
      <c r="F84" s="156">
        <v>184</v>
      </c>
      <c r="G84" s="138">
        <v>115</v>
      </c>
      <c r="H84" s="63">
        <f t="shared" si="5"/>
        <v>1597</v>
      </c>
    </row>
    <row r="85" spans="1:8" ht="15">
      <c r="A85" s="36" t="s">
        <v>22</v>
      </c>
      <c r="B85" s="159">
        <v>685</v>
      </c>
      <c r="C85" s="160">
        <v>272</v>
      </c>
      <c r="D85" s="159">
        <v>249</v>
      </c>
      <c r="E85" s="159">
        <v>215</v>
      </c>
      <c r="F85" s="159">
        <v>241</v>
      </c>
      <c r="G85" s="159">
        <v>128</v>
      </c>
      <c r="H85" s="63">
        <f t="shared" si="5"/>
        <v>1790</v>
      </c>
    </row>
    <row r="86" spans="1:8" ht="15">
      <c r="A86" s="36" t="s">
        <v>23</v>
      </c>
      <c r="B86" s="138">
        <v>760</v>
      </c>
      <c r="C86" s="138">
        <v>337</v>
      </c>
      <c r="D86" s="138">
        <v>306</v>
      </c>
      <c r="E86" s="138">
        <v>246</v>
      </c>
      <c r="F86" s="138">
        <v>266</v>
      </c>
      <c r="G86" s="138">
        <v>136</v>
      </c>
      <c r="H86" s="63">
        <f t="shared" si="5"/>
        <v>2051</v>
      </c>
    </row>
    <row r="87" spans="1:8" ht="15">
      <c r="A87" s="36" t="s">
        <v>24</v>
      </c>
      <c r="B87" s="138">
        <v>766</v>
      </c>
      <c r="C87" s="138">
        <v>350</v>
      </c>
      <c r="D87" s="138">
        <v>302</v>
      </c>
      <c r="E87" s="138">
        <v>247</v>
      </c>
      <c r="F87" s="138">
        <v>256</v>
      </c>
      <c r="G87" s="138">
        <v>138</v>
      </c>
      <c r="H87" s="63">
        <f t="shared" si="5"/>
        <v>2059</v>
      </c>
    </row>
    <row r="88" spans="1:8" ht="15">
      <c r="A88" s="36" t="s">
        <v>25</v>
      </c>
      <c r="B88" s="138">
        <v>750</v>
      </c>
      <c r="C88" s="138">
        <v>328</v>
      </c>
      <c r="D88" s="138">
        <v>291</v>
      </c>
      <c r="E88" s="138">
        <v>257</v>
      </c>
      <c r="F88" s="138">
        <v>229</v>
      </c>
      <c r="G88" s="138">
        <v>155</v>
      </c>
      <c r="H88" s="63">
        <f t="shared" si="5"/>
        <v>2010</v>
      </c>
    </row>
    <row r="89" spans="1:8" ht="15">
      <c r="A89" s="36" t="s">
        <v>26</v>
      </c>
      <c r="B89" s="77">
        <v>727</v>
      </c>
      <c r="C89" s="77">
        <v>303</v>
      </c>
      <c r="D89" s="77">
        <v>265</v>
      </c>
      <c r="E89" s="77">
        <v>238</v>
      </c>
      <c r="F89" s="77">
        <v>219</v>
      </c>
      <c r="G89" s="77">
        <v>159</v>
      </c>
      <c r="H89" s="63">
        <f t="shared" si="5"/>
        <v>1911</v>
      </c>
    </row>
    <row r="90" spans="1:8" ht="15">
      <c r="A90" s="36" t="s">
        <v>27</v>
      </c>
      <c r="B90" s="138">
        <v>681</v>
      </c>
      <c r="C90" s="138">
        <v>302</v>
      </c>
      <c r="D90" s="138">
        <v>231</v>
      </c>
      <c r="E90" s="138">
        <v>229</v>
      </c>
      <c r="F90" s="138">
        <v>215</v>
      </c>
      <c r="G90" s="138">
        <v>150</v>
      </c>
      <c r="H90" s="63">
        <f t="shared" si="5"/>
        <v>1808</v>
      </c>
    </row>
    <row r="91" spans="1:8" ht="15">
      <c r="A91" s="37" t="s">
        <v>28</v>
      </c>
      <c r="B91" s="161">
        <v>672</v>
      </c>
      <c r="C91" s="161">
        <v>293</v>
      </c>
      <c r="D91" s="161">
        <v>236</v>
      </c>
      <c r="E91" s="161">
        <v>242</v>
      </c>
      <c r="F91" s="161">
        <v>216</v>
      </c>
      <c r="G91" s="161">
        <v>148</v>
      </c>
      <c r="H91" s="69">
        <f t="shared" si="5"/>
        <v>1807</v>
      </c>
    </row>
    <row r="93" spans="1:8" ht="21" customHeight="1">
      <c r="A93" s="166" t="s">
        <v>131</v>
      </c>
      <c r="B93" s="40" t="s">
        <v>1</v>
      </c>
      <c r="C93" s="40" t="s">
        <v>2</v>
      </c>
      <c r="D93" s="40" t="s">
        <v>3</v>
      </c>
      <c r="E93" s="40" t="s">
        <v>4</v>
      </c>
      <c r="F93" s="40" t="s">
        <v>5</v>
      </c>
      <c r="G93" s="40" t="s">
        <v>6</v>
      </c>
      <c r="H93" s="41" t="s">
        <v>7</v>
      </c>
    </row>
    <row r="94" spans="1:8" ht="15">
      <c r="A94" s="35" t="s">
        <v>17</v>
      </c>
      <c r="B94" s="151">
        <v>708</v>
      </c>
      <c r="C94" s="152">
        <v>312</v>
      </c>
      <c r="D94" s="153">
        <v>270</v>
      </c>
      <c r="E94" s="152">
        <v>258</v>
      </c>
      <c r="F94" s="153">
        <v>230</v>
      </c>
      <c r="G94" s="152">
        <v>160</v>
      </c>
      <c r="H94" s="60">
        <f aca="true" t="shared" si="6" ref="H94:H105">SUM(B94:G94)</f>
        <v>1938</v>
      </c>
    </row>
    <row r="95" spans="1:8" ht="15">
      <c r="A95" s="36" t="s">
        <v>18</v>
      </c>
      <c r="B95" s="154">
        <v>707</v>
      </c>
      <c r="C95" s="154">
        <v>319</v>
      </c>
      <c r="D95" s="155">
        <v>277</v>
      </c>
      <c r="E95" s="154">
        <v>267</v>
      </c>
      <c r="F95" s="155">
        <v>234</v>
      </c>
      <c r="G95" s="154">
        <v>151</v>
      </c>
      <c r="H95" s="63">
        <f t="shared" si="6"/>
        <v>1955</v>
      </c>
    </row>
    <row r="96" spans="1:8" ht="15">
      <c r="A96" s="36" t="s">
        <v>19</v>
      </c>
      <c r="B96" s="154">
        <v>706</v>
      </c>
      <c r="C96" s="154">
        <v>322</v>
      </c>
      <c r="D96" s="155">
        <v>284</v>
      </c>
      <c r="E96" s="154">
        <v>258</v>
      </c>
      <c r="F96" s="155">
        <v>234</v>
      </c>
      <c r="G96" s="154">
        <v>153</v>
      </c>
      <c r="H96" s="63">
        <f t="shared" si="6"/>
        <v>1957</v>
      </c>
    </row>
    <row r="97" spans="1:8" ht="15">
      <c r="A97" s="36" t="s">
        <v>20</v>
      </c>
      <c r="B97" s="138">
        <v>650</v>
      </c>
      <c r="C97" s="138">
        <v>306</v>
      </c>
      <c r="D97" s="156">
        <v>250</v>
      </c>
      <c r="E97" s="138">
        <v>259</v>
      </c>
      <c r="F97" s="156">
        <v>197</v>
      </c>
      <c r="G97" s="138">
        <v>142</v>
      </c>
      <c r="H97" s="63">
        <f t="shared" si="6"/>
        <v>1804</v>
      </c>
    </row>
    <row r="98" spans="1:8" ht="15">
      <c r="A98" s="36" t="s">
        <v>21</v>
      </c>
      <c r="B98" s="138">
        <v>589</v>
      </c>
      <c r="C98" s="138">
        <v>283</v>
      </c>
      <c r="D98" s="156">
        <v>238</v>
      </c>
      <c r="E98" s="138">
        <v>247</v>
      </c>
      <c r="F98" s="156">
        <v>177</v>
      </c>
      <c r="G98" s="138">
        <v>141</v>
      </c>
      <c r="H98" s="63">
        <f t="shared" si="6"/>
        <v>1675</v>
      </c>
    </row>
    <row r="99" spans="1:8" ht="15">
      <c r="A99" s="36" t="s">
        <v>22</v>
      </c>
      <c r="B99" s="159">
        <v>609</v>
      </c>
      <c r="C99" s="160">
        <v>261</v>
      </c>
      <c r="D99" s="159">
        <v>253</v>
      </c>
      <c r="E99" s="159">
        <v>244</v>
      </c>
      <c r="F99" s="159">
        <v>202</v>
      </c>
      <c r="G99" s="159">
        <v>149</v>
      </c>
      <c r="H99" s="63">
        <f t="shared" si="6"/>
        <v>1718</v>
      </c>
    </row>
    <row r="100" spans="1:8" ht="15">
      <c r="A100" s="36" t="s">
        <v>23</v>
      </c>
      <c r="B100" s="138">
        <v>669</v>
      </c>
      <c r="C100" s="138">
        <v>317</v>
      </c>
      <c r="D100" s="138">
        <v>288</v>
      </c>
      <c r="E100" s="138">
        <v>268</v>
      </c>
      <c r="F100" s="138">
        <v>233</v>
      </c>
      <c r="G100" s="138">
        <v>164</v>
      </c>
      <c r="H100" s="63">
        <f t="shared" si="6"/>
        <v>1939</v>
      </c>
    </row>
    <row r="101" spans="1:8" ht="15">
      <c r="A101" s="36" t="s">
        <v>24</v>
      </c>
      <c r="B101" s="138">
        <v>697</v>
      </c>
      <c r="C101" s="138">
        <v>323</v>
      </c>
      <c r="D101" s="138">
        <v>280</v>
      </c>
      <c r="E101" s="138">
        <v>250</v>
      </c>
      <c r="F101" s="138">
        <v>243</v>
      </c>
      <c r="G101" s="138">
        <v>153</v>
      </c>
      <c r="H101" s="63">
        <f t="shared" si="6"/>
        <v>1946</v>
      </c>
    </row>
    <row r="102" spans="1:8" ht="15">
      <c r="A102" s="36" t="s">
        <v>25</v>
      </c>
      <c r="B102" s="138">
        <v>697</v>
      </c>
      <c r="C102" s="138">
        <v>308</v>
      </c>
      <c r="D102" s="138">
        <v>281</v>
      </c>
      <c r="E102" s="138">
        <v>252</v>
      </c>
      <c r="F102" s="138">
        <v>230</v>
      </c>
      <c r="G102" s="138">
        <v>170</v>
      </c>
      <c r="H102" s="63">
        <f t="shared" si="6"/>
        <v>1938</v>
      </c>
    </row>
    <row r="103" spans="1:8" ht="15">
      <c r="A103" s="36" t="s">
        <v>26</v>
      </c>
      <c r="B103" s="138">
        <v>674</v>
      </c>
      <c r="C103" s="138">
        <v>279</v>
      </c>
      <c r="D103" s="138">
        <v>266</v>
      </c>
      <c r="E103" s="138">
        <v>238</v>
      </c>
      <c r="F103" s="138">
        <v>191</v>
      </c>
      <c r="G103" s="138">
        <v>161</v>
      </c>
      <c r="H103" s="63">
        <f t="shared" si="6"/>
        <v>1809</v>
      </c>
    </row>
    <row r="104" spans="1:8" ht="15">
      <c r="A104" s="36" t="s">
        <v>27</v>
      </c>
      <c r="B104" s="138">
        <v>676</v>
      </c>
      <c r="C104" s="138">
        <v>281</v>
      </c>
      <c r="D104" s="138">
        <v>253</v>
      </c>
      <c r="E104" s="138">
        <v>246</v>
      </c>
      <c r="F104" s="138">
        <v>175</v>
      </c>
      <c r="G104" s="138">
        <v>158</v>
      </c>
      <c r="H104" s="63">
        <f t="shared" si="6"/>
        <v>1789</v>
      </c>
    </row>
    <row r="105" spans="1:8" ht="15">
      <c r="A105" s="37" t="s">
        <v>28</v>
      </c>
      <c r="B105" s="161">
        <v>657</v>
      </c>
      <c r="C105" s="161">
        <v>294</v>
      </c>
      <c r="D105" s="161">
        <v>256</v>
      </c>
      <c r="E105" s="161">
        <v>230</v>
      </c>
      <c r="F105" s="161">
        <v>180</v>
      </c>
      <c r="G105" s="161">
        <v>154</v>
      </c>
      <c r="H105" s="69">
        <f t="shared" si="6"/>
        <v>1771</v>
      </c>
    </row>
    <row r="107" spans="1:8" ht="21" customHeight="1">
      <c r="A107" s="166" t="s">
        <v>135</v>
      </c>
      <c r="B107" s="40" t="s">
        <v>1</v>
      </c>
      <c r="C107" s="40" t="s">
        <v>2</v>
      </c>
      <c r="D107" s="40" t="s">
        <v>3</v>
      </c>
      <c r="E107" s="40" t="s">
        <v>4</v>
      </c>
      <c r="F107" s="40" t="s">
        <v>5</v>
      </c>
      <c r="G107" s="40" t="s">
        <v>6</v>
      </c>
      <c r="H107" s="41" t="s">
        <v>7</v>
      </c>
    </row>
    <row r="108" spans="1:8" ht="15">
      <c r="A108" s="35" t="s">
        <v>17</v>
      </c>
      <c r="B108" s="176">
        <v>719</v>
      </c>
      <c r="C108" s="177">
        <v>314</v>
      </c>
      <c r="D108" s="178">
        <v>284</v>
      </c>
      <c r="E108" s="177">
        <v>260</v>
      </c>
      <c r="F108" s="178">
        <v>241</v>
      </c>
      <c r="G108" s="177">
        <v>164</v>
      </c>
      <c r="H108" s="60">
        <f aca="true" t="shared" si="7" ref="H108:H119">SUM(B108:G108)</f>
        <v>1982</v>
      </c>
    </row>
    <row r="109" spans="1:8" ht="15">
      <c r="A109" s="36" t="s">
        <v>18</v>
      </c>
      <c r="B109" s="154">
        <v>746</v>
      </c>
      <c r="C109" s="154">
        <v>332</v>
      </c>
      <c r="D109" s="155">
        <v>306</v>
      </c>
      <c r="E109" s="154">
        <v>284</v>
      </c>
      <c r="F109" s="155">
        <v>253</v>
      </c>
      <c r="G109" s="154">
        <v>164</v>
      </c>
      <c r="H109" s="63">
        <f t="shared" si="7"/>
        <v>2085</v>
      </c>
    </row>
    <row r="110" spans="1:8" ht="15">
      <c r="A110" s="36" t="s">
        <v>19</v>
      </c>
      <c r="B110" s="154">
        <v>737</v>
      </c>
      <c r="C110" s="154">
        <v>322</v>
      </c>
      <c r="D110" s="155">
        <v>289</v>
      </c>
      <c r="E110" s="154">
        <v>268</v>
      </c>
      <c r="F110" s="155">
        <v>218</v>
      </c>
      <c r="G110" s="154">
        <v>165</v>
      </c>
      <c r="H110" s="63">
        <f t="shared" si="7"/>
        <v>1999</v>
      </c>
    </row>
    <row r="111" spans="1:8" ht="15">
      <c r="A111" s="36" t="s">
        <v>20</v>
      </c>
      <c r="B111" s="138">
        <v>672</v>
      </c>
      <c r="C111" s="138">
        <v>309</v>
      </c>
      <c r="D111" s="156">
        <v>261</v>
      </c>
      <c r="E111" s="138">
        <v>245</v>
      </c>
      <c r="F111" s="156">
        <v>183</v>
      </c>
      <c r="G111" s="138">
        <v>160</v>
      </c>
      <c r="H111" s="63">
        <f t="shared" si="7"/>
        <v>1830</v>
      </c>
    </row>
    <row r="112" spans="1:8" ht="15">
      <c r="A112" s="36" t="s">
        <v>21</v>
      </c>
      <c r="B112" s="138">
        <v>635</v>
      </c>
      <c r="C112" s="138">
        <v>307</v>
      </c>
      <c r="D112" s="156">
        <v>234</v>
      </c>
      <c r="E112" s="138">
        <v>239</v>
      </c>
      <c r="F112" s="156">
        <v>190</v>
      </c>
      <c r="G112" s="138">
        <v>163</v>
      </c>
      <c r="H112" s="63">
        <f t="shared" si="7"/>
        <v>1768</v>
      </c>
    </row>
    <row r="113" spans="1:8" ht="15">
      <c r="A113" s="36" t="s">
        <v>22</v>
      </c>
      <c r="B113" s="159">
        <v>696</v>
      </c>
      <c r="C113" s="160">
        <v>336</v>
      </c>
      <c r="D113" s="159">
        <v>257</v>
      </c>
      <c r="E113" s="159">
        <v>277</v>
      </c>
      <c r="F113" s="159">
        <v>242</v>
      </c>
      <c r="G113" s="159">
        <v>165</v>
      </c>
      <c r="H113" s="63">
        <f t="shared" si="7"/>
        <v>1973</v>
      </c>
    </row>
    <row r="114" spans="1:8" ht="15">
      <c r="A114" s="36" t="s">
        <v>23</v>
      </c>
      <c r="B114" s="138">
        <v>781</v>
      </c>
      <c r="C114" s="138">
        <v>371</v>
      </c>
      <c r="D114" s="138">
        <v>311</v>
      </c>
      <c r="E114" s="138">
        <v>304</v>
      </c>
      <c r="F114" s="138">
        <v>260</v>
      </c>
      <c r="G114" s="138">
        <v>227</v>
      </c>
      <c r="H114" s="63">
        <f t="shared" si="7"/>
        <v>2254</v>
      </c>
    </row>
    <row r="115" spans="1:8" ht="15">
      <c r="A115" s="36" t="s">
        <v>24</v>
      </c>
      <c r="B115" s="138">
        <v>792</v>
      </c>
      <c r="C115" s="138">
        <v>374</v>
      </c>
      <c r="D115" s="138">
        <v>320</v>
      </c>
      <c r="E115" s="138">
        <v>319</v>
      </c>
      <c r="F115" s="138">
        <v>257</v>
      </c>
      <c r="G115" s="138">
        <v>228</v>
      </c>
      <c r="H115" s="63">
        <f t="shared" si="7"/>
        <v>2290</v>
      </c>
    </row>
    <row r="116" spans="1:8" ht="15">
      <c r="A116" s="36" t="s">
        <v>25</v>
      </c>
      <c r="B116" s="138">
        <v>817</v>
      </c>
      <c r="C116" s="138">
        <v>390</v>
      </c>
      <c r="D116" s="138">
        <v>332</v>
      </c>
      <c r="E116" s="138">
        <v>322</v>
      </c>
      <c r="F116" s="138">
        <v>266</v>
      </c>
      <c r="G116" s="138">
        <v>219</v>
      </c>
      <c r="H116" s="63">
        <f t="shared" si="7"/>
        <v>2346</v>
      </c>
    </row>
    <row r="117" spans="1:8" ht="15">
      <c r="A117" s="36" t="s">
        <v>26</v>
      </c>
      <c r="B117" s="138">
        <v>826</v>
      </c>
      <c r="C117" s="138">
        <v>388</v>
      </c>
      <c r="D117" s="138">
        <v>332</v>
      </c>
      <c r="E117" s="138">
        <v>332</v>
      </c>
      <c r="F117" s="138">
        <v>243</v>
      </c>
      <c r="G117" s="138">
        <v>204</v>
      </c>
      <c r="H117" s="63">
        <f t="shared" si="7"/>
        <v>2325</v>
      </c>
    </row>
    <row r="118" spans="1:8" ht="15">
      <c r="A118" s="36" t="s">
        <v>27</v>
      </c>
      <c r="B118" s="138">
        <v>833</v>
      </c>
      <c r="C118" s="138">
        <v>387</v>
      </c>
      <c r="D118" s="138">
        <v>341</v>
      </c>
      <c r="E118" s="138">
        <v>335</v>
      </c>
      <c r="F118" s="138">
        <v>252</v>
      </c>
      <c r="G118" s="138">
        <v>198</v>
      </c>
      <c r="H118" s="63">
        <f t="shared" si="7"/>
        <v>2346</v>
      </c>
    </row>
    <row r="119" spans="1:8" ht="15">
      <c r="A119" s="37" t="s">
        <v>28</v>
      </c>
      <c r="B119" s="161">
        <v>828</v>
      </c>
      <c r="C119" s="161">
        <v>399</v>
      </c>
      <c r="D119" s="161">
        <v>346</v>
      </c>
      <c r="E119" s="161">
        <v>332</v>
      </c>
      <c r="F119" s="161">
        <v>262</v>
      </c>
      <c r="G119" s="161">
        <v>205</v>
      </c>
      <c r="H119" s="69">
        <f t="shared" si="7"/>
        <v>2372</v>
      </c>
    </row>
    <row r="122" spans="1:8" ht="21" customHeight="1">
      <c r="A122" s="166" t="s">
        <v>140</v>
      </c>
      <c r="B122" s="40" t="s">
        <v>1</v>
      </c>
      <c r="C122" s="40" t="s">
        <v>2</v>
      </c>
      <c r="D122" s="40" t="s">
        <v>3</v>
      </c>
      <c r="E122" s="40" t="s">
        <v>4</v>
      </c>
      <c r="F122" s="40" t="s">
        <v>5</v>
      </c>
      <c r="G122" s="40" t="s">
        <v>6</v>
      </c>
      <c r="H122" s="41" t="s">
        <v>7</v>
      </c>
    </row>
    <row r="123" spans="1:8" ht="15">
      <c r="A123" s="35" t="s">
        <v>17</v>
      </c>
      <c r="B123" s="151">
        <v>904</v>
      </c>
      <c r="C123" s="152">
        <v>450</v>
      </c>
      <c r="D123" s="153">
        <v>354</v>
      </c>
      <c r="E123" s="152">
        <v>354</v>
      </c>
      <c r="F123" s="153">
        <v>315</v>
      </c>
      <c r="G123" s="152">
        <v>225</v>
      </c>
      <c r="H123" s="60">
        <f aca="true" t="shared" si="8" ref="H123:H134">SUM(B123:G123)</f>
        <v>2602</v>
      </c>
    </row>
    <row r="124" spans="1:8" ht="15">
      <c r="A124" s="36" t="s">
        <v>18</v>
      </c>
      <c r="B124" s="154">
        <v>932</v>
      </c>
      <c r="C124" s="154">
        <v>461</v>
      </c>
      <c r="D124" s="155">
        <v>371</v>
      </c>
      <c r="E124" s="154">
        <v>362</v>
      </c>
      <c r="F124" s="155">
        <v>324</v>
      </c>
      <c r="G124" s="154">
        <v>231</v>
      </c>
      <c r="H124" s="63">
        <f t="shared" si="8"/>
        <v>2681</v>
      </c>
    </row>
    <row r="125" spans="1:8" ht="15">
      <c r="A125" s="36" t="s">
        <v>19</v>
      </c>
      <c r="B125" s="154">
        <v>934</v>
      </c>
      <c r="C125" s="154">
        <v>425</v>
      </c>
      <c r="D125" s="155">
        <v>372</v>
      </c>
      <c r="E125" s="154">
        <v>340</v>
      </c>
      <c r="F125" s="155">
        <v>309</v>
      </c>
      <c r="G125" s="154">
        <v>221</v>
      </c>
      <c r="H125" s="63">
        <f t="shared" si="8"/>
        <v>2601</v>
      </c>
    </row>
    <row r="126" spans="1:8" ht="15">
      <c r="A126" s="36" t="s">
        <v>20</v>
      </c>
      <c r="B126" s="138">
        <v>847</v>
      </c>
      <c r="C126" s="138">
        <v>380</v>
      </c>
      <c r="D126" s="156">
        <v>336</v>
      </c>
      <c r="E126" s="138">
        <v>301</v>
      </c>
      <c r="F126" s="156">
        <v>253</v>
      </c>
      <c r="G126" s="138">
        <v>204</v>
      </c>
      <c r="H126" s="63">
        <f t="shared" si="8"/>
        <v>2321</v>
      </c>
    </row>
    <row r="127" spans="1:8" ht="15">
      <c r="A127" s="36" t="s">
        <v>21</v>
      </c>
      <c r="B127" s="138">
        <v>764</v>
      </c>
      <c r="C127" s="138">
        <v>351</v>
      </c>
      <c r="D127" s="156">
        <v>314</v>
      </c>
      <c r="E127" s="138">
        <v>231</v>
      </c>
      <c r="F127" s="156">
        <v>247</v>
      </c>
      <c r="G127" s="138">
        <v>188</v>
      </c>
      <c r="H127" s="63">
        <f t="shared" si="8"/>
        <v>2095</v>
      </c>
    </row>
    <row r="128" spans="1:8" ht="15">
      <c r="A128" s="36" t="s">
        <v>22</v>
      </c>
      <c r="B128" s="159">
        <v>787</v>
      </c>
      <c r="C128" s="160">
        <v>357</v>
      </c>
      <c r="D128" s="159">
        <v>321</v>
      </c>
      <c r="E128" s="159">
        <v>239</v>
      </c>
      <c r="F128" s="159">
        <v>285</v>
      </c>
      <c r="G128" s="159">
        <v>200</v>
      </c>
      <c r="H128" s="63">
        <f t="shared" si="8"/>
        <v>2189</v>
      </c>
    </row>
    <row r="129" spans="1:8" ht="15">
      <c r="A129" s="36" t="s">
        <v>23</v>
      </c>
      <c r="B129" s="138">
        <v>881</v>
      </c>
      <c r="C129" s="138">
        <v>397</v>
      </c>
      <c r="D129" s="138">
        <v>366</v>
      </c>
      <c r="E129" s="138">
        <v>245</v>
      </c>
      <c r="F129" s="138">
        <v>252</v>
      </c>
      <c r="G129" s="138">
        <v>224</v>
      </c>
      <c r="H129" s="63">
        <f t="shared" si="8"/>
        <v>2365</v>
      </c>
    </row>
    <row r="130" spans="1:8" ht="15">
      <c r="A130" s="36" t="s">
        <v>24</v>
      </c>
      <c r="B130" s="138">
        <v>826</v>
      </c>
      <c r="C130" s="138">
        <v>420</v>
      </c>
      <c r="D130" s="138">
        <v>379</v>
      </c>
      <c r="E130" s="138">
        <v>255</v>
      </c>
      <c r="F130" s="138">
        <v>217</v>
      </c>
      <c r="G130" s="138">
        <v>211</v>
      </c>
      <c r="H130" s="63">
        <f t="shared" si="8"/>
        <v>2308</v>
      </c>
    </row>
    <row r="131" spans="1:8" ht="15">
      <c r="A131" s="36" t="s">
        <v>25</v>
      </c>
      <c r="B131" s="138">
        <v>855</v>
      </c>
      <c r="C131" s="138">
        <v>440</v>
      </c>
      <c r="D131" s="138">
        <v>362</v>
      </c>
      <c r="E131" s="138">
        <v>272</v>
      </c>
      <c r="F131" s="138">
        <v>227</v>
      </c>
      <c r="G131" s="138">
        <v>214</v>
      </c>
      <c r="H131" s="63">
        <f t="shared" si="8"/>
        <v>2370</v>
      </c>
    </row>
    <row r="132" spans="1:8" ht="15">
      <c r="A132" s="36" t="s">
        <v>26</v>
      </c>
      <c r="B132" s="138">
        <v>860</v>
      </c>
      <c r="C132" s="138">
        <v>405</v>
      </c>
      <c r="D132" s="138">
        <v>350</v>
      </c>
      <c r="E132" s="138">
        <v>257</v>
      </c>
      <c r="F132" s="138">
        <v>222</v>
      </c>
      <c r="G132" s="138">
        <v>213</v>
      </c>
      <c r="H132" s="63">
        <f t="shared" si="8"/>
        <v>2307</v>
      </c>
    </row>
    <row r="133" spans="1:8" ht="15">
      <c r="A133" s="36" t="s">
        <v>27</v>
      </c>
      <c r="B133" s="138">
        <v>709</v>
      </c>
      <c r="C133" s="138">
        <v>300</v>
      </c>
      <c r="D133" s="138">
        <v>247</v>
      </c>
      <c r="E133" s="138">
        <v>250</v>
      </c>
      <c r="F133" s="138">
        <v>150</v>
      </c>
      <c r="G133" s="138">
        <v>157</v>
      </c>
      <c r="H133" s="63">
        <f t="shared" si="8"/>
        <v>1813</v>
      </c>
    </row>
    <row r="134" spans="1:8" ht="15">
      <c r="A134" s="37" t="s">
        <v>28</v>
      </c>
      <c r="B134" s="161">
        <v>562</v>
      </c>
      <c r="C134" s="161">
        <v>236</v>
      </c>
      <c r="D134" s="161">
        <v>172</v>
      </c>
      <c r="E134" s="161">
        <v>204</v>
      </c>
      <c r="F134" s="161">
        <v>87</v>
      </c>
      <c r="G134" s="161">
        <v>128</v>
      </c>
      <c r="H134" s="69">
        <f t="shared" si="8"/>
        <v>1389</v>
      </c>
    </row>
    <row r="137" spans="1:8" ht="21" customHeight="1">
      <c r="A137" s="166" t="s">
        <v>189</v>
      </c>
      <c r="B137" s="40" t="s">
        <v>1</v>
      </c>
      <c r="C137" s="40" t="s">
        <v>2</v>
      </c>
      <c r="D137" s="40" t="s">
        <v>3</v>
      </c>
      <c r="E137" s="40" t="s">
        <v>4</v>
      </c>
      <c r="F137" s="40" t="s">
        <v>5</v>
      </c>
      <c r="G137" s="40" t="s">
        <v>6</v>
      </c>
      <c r="H137" s="41" t="s">
        <v>7</v>
      </c>
    </row>
    <row r="138" spans="1:8" ht="15">
      <c r="A138" s="35" t="s">
        <v>17</v>
      </c>
      <c r="B138" s="151">
        <v>588</v>
      </c>
      <c r="C138" s="152">
        <v>241</v>
      </c>
      <c r="D138" s="153">
        <v>197</v>
      </c>
      <c r="E138" s="152">
        <v>233</v>
      </c>
      <c r="F138" s="153">
        <v>109</v>
      </c>
      <c r="G138" s="152">
        <v>113</v>
      </c>
      <c r="H138" s="60">
        <f aca="true" t="shared" si="9" ref="H138:H149">SUM(B138:G138)</f>
        <v>1481</v>
      </c>
    </row>
    <row r="139" spans="1:8" ht="15">
      <c r="A139" s="36" t="s">
        <v>18</v>
      </c>
      <c r="B139" s="154">
        <v>679</v>
      </c>
      <c r="C139" s="154">
        <v>250</v>
      </c>
      <c r="D139" s="155">
        <v>188</v>
      </c>
      <c r="E139" s="154">
        <v>248</v>
      </c>
      <c r="F139" s="155">
        <v>113</v>
      </c>
      <c r="G139" s="154">
        <v>129</v>
      </c>
      <c r="H139" s="63">
        <f t="shared" si="9"/>
        <v>1607</v>
      </c>
    </row>
    <row r="140" spans="1:8" ht="15">
      <c r="A140" s="36" t="s">
        <v>19</v>
      </c>
      <c r="B140" s="154">
        <v>688</v>
      </c>
      <c r="C140" s="154">
        <v>275</v>
      </c>
      <c r="D140" s="155">
        <v>204</v>
      </c>
      <c r="E140" s="154">
        <v>267</v>
      </c>
      <c r="F140" s="155">
        <v>119</v>
      </c>
      <c r="G140" s="154">
        <v>122</v>
      </c>
      <c r="H140" s="63">
        <f t="shared" si="9"/>
        <v>1675</v>
      </c>
    </row>
    <row r="141" spans="1:8" ht="15">
      <c r="A141" s="36" t="s">
        <v>20</v>
      </c>
      <c r="B141" s="138">
        <v>717</v>
      </c>
      <c r="C141" s="138">
        <v>273</v>
      </c>
      <c r="D141" s="156">
        <v>199</v>
      </c>
      <c r="E141" s="138">
        <v>259</v>
      </c>
      <c r="F141" s="156">
        <v>114</v>
      </c>
      <c r="G141" s="138">
        <v>122</v>
      </c>
      <c r="H141" s="63">
        <f t="shared" si="9"/>
        <v>1684</v>
      </c>
    </row>
    <row r="142" spans="1:8" ht="15">
      <c r="A142" s="36" t="s">
        <v>21</v>
      </c>
      <c r="B142" s="138">
        <v>926</v>
      </c>
      <c r="C142" s="138">
        <v>371</v>
      </c>
      <c r="D142" s="156">
        <v>300</v>
      </c>
      <c r="E142" s="138">
        <v>344</v>
      </c>
      <c r="F142" s="156">
        <v>230</v>
      </c>
      <c r="G142" s="138">
        <v>193</v>
      </c>
      <c r="H142" s="63">
        <f t="shared" si="9"/>
        <v>2364</v>
      </c>
    </row>
    <row r="143" spans="1:8" ht="15">
      <c r="A143" s="36" t="s">
        <v>22</v>
      </c>
      <c r="B143" s="159">
        <v>881</v>
      </c>
      <c r="C143" s="160">
        <v>364</v>
      </c>
      <c r="D143" s="159">
        <v>305</v>
      </c>
      <c r="E143" s="159">
        <v>322</v>
      </c>
      <c r="F143" s="159">
        <v>230</v>
      </c>
      <c r="G143" s="159">
        <v>162</v>
      </c>
      <c r="H143" s="63">
        <f t="shared" si="9"/>
        <v>2264</v>
      </c>
    </row>
    <row r="144" spans="1:8" ht="15">
      <c r="A144" s="36" t="s">
        <v>23</v>
      </c>
      <c r="B144" s="138">
        <v>918</v>
      </c>
      <c r="C144" s="138">
        <v>409</v>
      </c>
      <c r="D144" s="138">
        <v>318</v>
      </c>
      <c r="E144" s="138">
        <v>336</v>
      </c>
      <c r="F144" s="138">
        <v>228</v>
      </c>
      <c r="G144" s="138">
        <v>176</v>
      </c>
      <c r="H144" s="63">
        <f t="shared" si="9"/>
        <v>2385</v>
      </c>
    </row>
    <row r="145" spans="1:8" ht="15">
      <c r="A145" s="36" t="s">
        <v>24</v>
      </c>
      <c r="B145" s="138">
        <v>905</v>
      </c>
      <c r="C145" s="138">
        <v>403</v>
      </c>
      <c r="D145" s="138">
        <v>269</v>
      </c>
      <c r="E145" s="138">
        <v>323</v>
      </c>
      <c r="F145" s="138">
        <v>207</v>
      </c>
      <c r="G145" s="138">
        <v>161</v>
      </c>
      <c r="H145" s="63">
        <f t="shared" si="9"/>
        <v>2268</v>
      </c>
    </row>
    <row r="146" spans="1:8" ht="15">
      <c r="A146" s="36" t="s">
        <v>25</v>
      </c>
      <c r="B146" s="138">
        <v>841</v>
      </c>
      <c r="C146" s="138">
        <v>394</v>
      </c>
      <c r="D146" s="138">
        <v>254</v>
      </c>
      <c r="E146" s="138">
        <v>324</v>
      </c>
      <c r="F146" s="138">
        <v>178</v>
      </c>
      <c r="G146" s="138">
        <v>161</v>
      </c>
      <c r="H146" s="63">
        <f t="shared" si="9"/>
        <v>2152</v>
      </c>
    </row>
    <row r="147" spans="1:8" ht="15">
      <c r="A147" s="36" t="s">
        <v>26</v>
      </c>
      <c r="B147" s="138">
        <v>851</v>
      </c>
      <c r="C147" s="138">
        <v>404</v>
      </c>
      <c r="D147" s="138">
        <v>246</v>
      </c>
      <c r="E147" s="138">
        <v>297</v>
      </c>
      <c r="F147" s="138">
        <v>172</v>
      </c>
      <c r="G147" s="138">
        <v>156</v>
      </c>
      <c r="H147" s="63">
        <f t="shared" si="9"/>
        <v>2126</v>
      </c>
    </row>
    <row r="148" spans="1:8" ht="15">
      <c r="A148" s="36" t="s">
        <v>27</v>
      </c>
      <c r="B148" s="138">
        <v>863</v>
      </c>
      <c r="C148" s="138">
        <v>404</v>
      </c>
      <c r="D148" s="138">
        <v>272</v>
      </c>
      <c r="E148" s="138">
        <v>299</v>
      </c>
      <c r="F148" s="138">
        <v>156</v>
      </c>
      <c r="G148" s="138">
        <v>163</v>
      </c>
      <c r="H148" s="63">
        <f t="shared" si="9"/>
        <v>2157</v>
      </c>
    </row>
    <row r="149" spans="1:8" ht="15">
      <c r="A149" s="37" t="s">
        <v>28</v>
      </c>
      <c r="B149" s="161">
        <v>768</v>
      </c>
      <c r="C149" s="161">
        <v>344</v>
      </c>
      <c r="D149" s="161">
        <v>269</v>
      </c>
      <c r="E149" s="161">
        <v>251</v>
      </c>
      <c r="F149" s="161">
        <v>111</v>
      </c>
      <c r="G149" s="161">
        <v>154</v>
      </c>
      <c r="H149" s="69">
        <f t="shared" si="9"/>
        <v>1897</v>
      </c>
    </row>
    <row r="152" spans="1:8" ht="21" customHeight="1">
      <c r="A152" s="166" t="s">
        <v>195</v>
      </c>
      <c r="B152" s="40" t="s">
        <v>1</v>
      </c>
      <c r="C152" s="40" t="s">
        <v>2</v>
      </c>
      <c r="D152" s="40" t="s">
        <v>3</v>
      </c>
      <c r="E152" s="40" t="s">
        <v>4</v>
      </c>
      <c r="F152" s="40" t="s">
        <v>5</v>
      </c>
      <c r="G152" s="40" t="s">
        <v>6</v>
      </c>
      <c r="H152" s="41" t="s">
        <v>7</v>
      </c>
    </row>
    <row r="153" spans="1:8" ht="15">
      <c r="A153" s="35" t="s">
        <v>17</v>
      </c>
      <c r="B153" s="151">
        <v>720</v>
      </c>
      <c r="C153" s="152">
        <v>353</v>
      </c>
      <c r="D153" s="153">
        <v>271</v>
      </c>
      <c r="E153" s="152">
        <v>234</v>
      </c>
      <c r="F153" s="153">
        <v>137</v>
      </c>
      <c r="G153" s="152">
        <v>165</v>
      </c>
      <c r="H153" s="60">
        <f aca="true" t="shared" si="10" ref="H153:H164">SUM(B153:G153)</f>
        <v>1880</v>
      </c>
    </row>
    <row r="154" spans="1:8" ht="15">
      <c r="A154" s="36" t="s">
        <v>18</v>
      </c>
      <c r="B154" s="154">
        <v>732</v>
      </c>
      <c r="C154" s="154">
        <v>356</v>
      </c>
      <c r="D154" s="155">
        <v>257</v>
      </c>
      <c r="E154" s="154">
        <v>252</v>
      </c>
      <c r="F154" s="155">
        <v>156</v>
      </c>
      <c r="G154" s="154">
        <v>161</v>
      </c>
      <c r="H154" s="63">
        <f t="shared" si="10"/>
        <v>1914</v>
      </c>
    </row>
    <row r="155" spans="1:8" ht="15">
      <c r="A155" s="36" t="s">
        <v>19</v>
      </c>
      <c r="B155" s="154">
        <v>847</v>
      </c>
      <c r="C155" s="154">
        <v>353</v>
      </c>
      <c r="D155" s="155">
        <v>282</v>
      </c>
      <c r="E155" s="154">
        <v>256</v>
      </c>
      <c r="F155" s="155">
        <v>188</v>
      </c>
      <c r="G155" s="154">
        <v>153</v>
      </c>
      <c r="H155" s="63">
        <f t="shared" si="10"/>
        <v>2079</v>
      </c>
    </row>
    <row r="156" spans="1:8" ht="15">
      <c r="A156" s="36" t="s">
        <v>20</v>
      </c>
      <c r="B156" s="138">
        <v>911</v>
      </c>
      <c r="C156" s="138">
        <v>358</v>
      </c>
      <c r="D156" s="156">
        <v>236</v>
      </c>
      <c r="E156" s="138">
        <v>294</v>
      </c>
      <c r="F156" s="156">
        <v>160</v>
      </c>
      <c r="G156" s="138">
        <v>121</v>
      </c>
      <c r="H156" s="63">
        <f t="shared" si="10"/>
        <v>2080</v>
      </c>
    </row>
    <row r="157" spans="1:8" ht="15">
      <c r="A157" s="36" t="s">
        <v>21</v>
      </c>
      <c r="B157" s="138">
        <v>790</v>
      </c>
      <c r="C157" s="138">
        <v>333</v>
      </c>
      <c r="D157" s="156">
        <v>206</v>
      </c>
      <c r="E157" s="138">
        <v>289</v>
      </c>
      <c r="F157" s="156">
        <v>151</v>
      </c>
      <c r="G157" s="138">
        <v>101</v>
      </c>
      <c r="H157" s="63">
        <f t="shared" si="10"/>
        <v>1870</v>
      </c>
    </row>
    <row r="158" spans="1:8" ht="15">
      <c r="A158" s="36" t="s">
        <v>22</v>
      </c>
      <c r="B158" s="159">
        <v>735</v>
      </c>
      <c r="C158" s="160">
        <v>343</v>
      </c>
      <c r="D158" s="159">
        <v>214</v>
      </c>
      <c r="E158" s="159">
        <v>281</v>
      </c>
      <c r="F158" s="159">
        <v>160</v>
      </c>
      <c r="G158" s="159">
        <v>105</v>
      </c>
      <c r="H158" s="63">
        <f t="shared" si="10"/>
        <v>1838</v>
      </c>
    </row>
    <row r="159" spans="1:8" ht="15">
      <c r="A159" s="36" t="s">
        <v>23</v>
      </c>
      <c r="B159" s="138">
        <v>738</v>
      </c>
      <c r="C159" s="138">
        <v>335</v>
      </c>
      <c r="D159" s="138">
        <v>226</v>
      </c>
      <c r="E159" s="138">
        <v>269</v>
      </c>
      <c r="F159" s="138">
        <v>163</v>
      </c>
      <c r="G159" s="138">
        <v>118</v>
      </c>
      <c r="H159" s="63">
        <f t="shared" si="10"/>
        <v>1849</v>
      </c>
    </row>
    <row r="160" spans="1:8" ht="15">
      <c r="A160" s="36" t="s">
        <v>24</v>
      </c>
      <c r="B160" s="138">
        <v>717</v>
      </c>
      <c r="C160" s="138">
        <v>329</v>
      </c>
      <c r="D160" s="138">
        <v>225</v>
      </c>
      <c r="E160" s="138">
        <v>273</v>
      </c>
      <c r="F160" s="138">
        <v>156</v>
      </c>
      <c r="G160" s="138">
        <v>133</v>
      </c>
      <c r="H160" s="63">
        <f t="shared" si="10"/>
        <v>1833</v>
      </c>
    </row>
    <row r="161" spans="1:8" ht="15">
      <c r="A161" s="36" t="s">
        <v>25</v>
      </c>
      <c r="B161" s="138">
        <v>685</v>
      </c>
      <c r="C161" s="138">
        <v>320</v>
      </c>
      <c r="D161" s="138">
        <v>210</v>
      </c>
      <c r="E161" s="138">
        <v>289</v>
      </c>
      <c r="F161" s="138">
        <v>141</v>
      </c>
      <c r="G161" s="138">
        <v>144</v>
      </c>
      <c r="H161" s="63">
        <f t="shared" si="10"/>
        <v>1789</v>
      </c>
    </row>
    <row r="162" spans="1:8" ht="15">
      <c r="A162" s="36" t="s">
        <v>26</v>
      </c>
      <c r="B162" s="138">
        <v>643</v>
      </c>
      <c r="C162" s="138">
        <v>314</v>
      </c>
      <c r="D162" s="138">
        <v>191</v>
      </c>
      <c r="E162" s="138">
        <v>281</v>
      </c>
      <c r="F162" s="138">
        <v>125</v>
      </c>
      <c r="G162" s="138">
        <v>135</v>
      </c>
      <c r="H162" s="63">
        <f t="shared" si="10"/>
        <v>1689</v>
      </c>
    </row>
    <row r="163" spans="1:8" ht="15">
      <c r="A163" s="36" t="s">
        <v>27</v>
      </c>
      <c r="B163" s="138">
        <v>645</v>
      </c>
      <c r="C163" s="138">
        <v>310</v>
      </c>
      <c r="D163" s="138">
        <v>197</v>
      </c>
      <c r="E163" s="138">
        <v>289</v>
      </c>
      <c r="F163" s="138">
        <v>123</v>
      </c>
      <c r="G163" s="138">
        <v>119</v>
      </c>
      <c r="H163" s="63">
        <f t="shared" si="10"/>
        <v>1683</v>
      </c>
    </row>
    <row r="164" spans="1:8" ht="15">
      <c r="A164" s="37" t="s">
        <v>28</v>
      </c>
      <c r="B164" s="161">
        <v>614</v>
      </c>
      <c r="C164" s="161">
        <v>268</v>
      </c>
      <c r="D164" s="161">
        <v>191</v>
      </c>
      <c r="E164" s="161">
        <v>276</v>
      </c>
      <c r="F164" s="161">
        <v>108</v>
      </c>
      <c r="G164" s="161">
        <v>118</v>
      </c>
      <c r="H164" s="69">
        <f t="shared" si="10"/>
        <v>1575</v>
      </c>
    </row>
    <row r="167" spans="1:8" ht="21" customHeight="1">
      <c r="A167" s="166" t="s">
        <v>197</v>
      </c>
      <c r="B167" s="40" t="s">
        <v>1</v>
      </c>
      <c r="C167" s="40" t="s">
        <v>2</v>
      </c>
      <c r="D167" s="40" t="s">
        <v>3</v>
      </c>
      <c r="E167" s="40" t="s">
        <v>4</v>
      </c>
      <c r="F167" s="40" t="s">
        <v>5</v>
      </c>
      <c r="G167" s="40" t="s">
        <v>6</v>
      </c>
      <c r="H167" s="41" t="s">
        <v>7</v>
      </c>
    </row>
    <row r="168" spans="1:8" ht="15">
      <c r="A168" s="35" t="s">
        <v>17</v>
      </c>
      <c r="B168" s="151">
        <v>615</v>
      </c>
      <c r="C168" s="152">
        <v>269</v>
      </c>
      <c r="D168" s="153">
        <v>212</v>
      </c>
      <c r="E168" s="152">
        <v>276</v>
      </c>
      <c r="F168" s="153">
        <v>139</v>
      </c>
      <c r="G168" s="152">
        <v>122</v>
      </c>
      <c r="H168" s="60">
        <f aca="true" t="shared" si="11" ref="H168:H179">SUM(B168:G168)</f>
        <v>1633</v>
      </c>
    </row>
    <row r="169" spans="1:8" ht="15">
      <c r="A169" s="36" t="s">
        <v>18</v>
      </c>
      <c r="B169" s="154">
        <v>633</v>
      </c>
      <c r="C169" s="154">
        <v>275</v>
      </c>
      <c r="D169" s="155">
        <v>221</v>
      </c>
      <c r="E169" s="154">
        <v>263</v>
      </c>
      <c r="F169" s="155">
        <v>152</v>
      </c>
      <c r="G169" s="154">
        <v>124</v>
      </c>
      <c r="H169" s="63">
        <f t="shared" si="11"/>
        <v>1668</v>
      </c>
    </row>
    <row r="170" spans="1:8" ht="15">
      <c r="A170" s="36" t="s">
        <v>19</v>
      </c>
      <c r="B170" s="154">
        <v>749</v>
      </c>
      <c r="C170" s="154">
        <v>324</v>
      </c>
      <c r="D170" s="155">
        <v>238</v>
      </c>
      <c r="E170" s="154">
        <v>339</v>
      </c>
      <c r="F170" s="155">
        <v>191</v>
      </c>
      <c r="G170" s="154">
        <v>129</v>
      </c>
      <c r="H170" s="63">
        <f t="shared" si="11"/>
        <v>1970</v>
      </c>
    </row>
    <row r="171" spans="1:8" ht="15">
      <c r="A171" s="36" t="s">
        <v>20</v>
      </c>
      <c r="B171" s="138">
        <v>661</v>
      </c>
      <c r="C171" s="138">
        <v>286</v>
      </c>
      <c r="D171" s="156">
        <v>212</v>
      </c>
      <c r="E171" s="138">
        <v>296</v>
      </c>
      <c r="F171" s="156">
        <v>151</v>
      </c>
      <c r="G171" s="138">
        <v>100</v>
      </c>
      <c r="H171" s="63">
        <f t="shared" si="11"/>
        <v>1706</v>
      </c>
    </row>
    <row r="172" spans="1:8" ht="15">
      <c r="A172" s="36" t="s">
        <v>21</v>
      </c>
      <c r="B172" s="138">
        <v>561</v>
      </c>
      <c r="C172" s="138">
        <v>248</v>
      </c>
      <c r="D172" s="156">
        <v>183</v>
      </c>
      <c r="E172" s="138">
        <v>258</v>
      </c>
      <c r="F172" s="156">
        <v>125</v>
      </c>
      <c r="G172" s="138">
        <v>86</v>
      </c>
      <c r="H172" s="63">
        <f t="shared" si="11"/>
        <v>1461</v>
      </c>
    </row>
    <row r="173" spans="1:8" ht="15">
      <c r="A173" s="36" t="s">
        <v>22</v>
      </c>
      <c r="B173" s="159">
        <v>588</v>
      </c>
      <c r="C173" s="160">
        <v>258</v>
      </c>
      <c r="D173" s="159">
        <v>184</v>
      </c>
      <c r="E173" s="159">
        <v>259</v>
      </c>
      <c r="F173" s="159">
        <v>157</v>
      </c>
      <c r="G173" s="159">
        <v>88</v>
      </c>
      <c r="H173" s="63">
        <f t="shared" si="11"/>
        <v>1534</v>
      </c>
    </row>
    <row r="174" spans="1:8" ht="15">
      <c r="A174" s="36" t="s">
        <v>23</v>
      </c>
      <c r="B174" s="138">
        <v>550</v>
      </c>
      <c r="C174" s="138">
        <v>288</v>
      </c>
      <c r="D174" s="138">
        <v>183</v>
      </c>
      <c r="E174" s="138">
        <v>266</v>
      </c>
      <c r="F174" s="138">
        <v>144</v>
      </c>
      <c r="G174" s="138">
        <v>102</v>
      </c>
      <c r="H174" s="63">
        <f t="shared" si="11"/>
        <v>1533</v>
      </c>
    </row>
    <row r="175" spans="1:8" ht="15">
      <c r="A175" s="36" t="s">
        <v>24</v>
      </c>
      <c r="B175" s="138">
        <v>498</v>
      </c>
      <c r="C175" s="138">
        <v>263</v>
      </c>
      <c r="D175" s="138">
        <v>169</v>
      </c>
      <c r="E175" s="138">
        <v>244</v>
      </c>
      <c r="F175" s="138">
        <v>136</v>
      </c>
      <c r="G175" s="138">
        <v>113</v>
      </c>
      <c r="H175" s="63">
        <f t="shared" si="11"/>
        <v>1423</v>
      </c>
    </row>
    <row r="176" spans="1:8" ht="15">
      <c r="A176" s="36" t="s">
        <v>25</v>
      </c>
      <c r="B176" s="138">
        <v>508</v>
      </c>
      <c r="C176" s="138">
        <v>258</v>
      </c>
      <c r="D176" s="138">
        <v>175</v>
      </c>
      <c r="E176" s="138">
        <v>277</v>
      </c>
      <c r="F176" s="138">
        <v>128</v>
      </c>
      <c r="G176" s="138">
        <v>105</v>
      </c>
      <c r="H176" s="63">
        <f t="shared" si="11"/>
        <v>1451</v>
      </c>
    </row>
    <row r="177" spans="1:8" ht="15">
      <c r="A177" s="36" t="s">
        <v>26</v>
      </c>
      <c r="B177" s="138">
        <v>484</v>
      </c>
      <c r="C177" s="138">
        <v>222</v>
      </c>
      <c r="D177" s="138">
        <v>170</v>
      </c>
      <c r="E177" s="138">
        <v>274</v>
      </c>
      <c r="F177" s="138">
        <v>119</v>
      </c>
      <c r="G177" s="138">
        <v>88</v>
      </c>
      <c r="H177" s="63">
        <f t="shared" si="11"/>
        <v>1357</v>
      </c>
    </row>
    <row r="178" spans="1:8" ht="15">
      <c r="A178" s="36" t="s">
        <v>27</v>
      </c>
      <c r="B178" s="138">
        <v>456</v>
      </c>
      <c r="C178" s="138">
        <v>215</v>
      </c>
      <c r="D178" s="138">
        <v>159</v>
      </c>
      <c r="E178" s="138">
        <v>270</v>
      </c>
      <c r="F178" s="138">
        <v>123</v>
      </c>
      <c r="G178" s="138">
        <v>88</v>
      </c>
      <c r="H178" s="63">
        <f t="shared" si="11"/>
        <v>1311</v>
      </c>
    </row>
    <row r="179" spans="1:8" ht="15">
      <c r="A179" s="37" t="s">
        <v>28</v>
      </c>
      <c r="B179" s="161">
        <v>425</v>
      </c>
      <c r="C179" s="161">
        <v>169</v>
      </c>
      <c r="D179" s="161">
        <v>151</v>
      </c>
      <c r="E179" s="161">
        <v>248</v>
      </c>
      <c r="F179" s="161">
        <v>112</v>
      </c>
      <c r="G179" s="161">
        <v>87</v>
      </c>
      <c r="H179" s="69">
        <f t="shared" si="11"/>
        <v>1192</v>
      </c>
    </row>
    <row r="182" spans="1:8" ht="21" customHeight="1">
      <c r="A182" s="166" t="s">
        <v>205</v>
      </c>
      <c r="B182" s="40" t="s">
        <v>1</v>
      </c>
      <c r="C182" s="40" t="s">
        <v>2</v>
      </c>
      <c r="D182" s="40" t="s">
        <v>3</v>
      </c>
      <c r="E182" s="40" t="s">
        <v>4</v>
      </c>
      <c r="F182" s="40" t="s">
        <v>5</v>
      </c>
      <c r="G182" s="40" t="s">
        <v>6</v>
      </c>
      <c r="H182" s="41" t="s">
        <v>7</v>
      </c>
    </row>
    <row r="183" spans="1:8" ht="15">
      <c r="A183" s="35" t="s">
        <v>17</v>
      </c>
      <c r="B183" s="151">
        <v>431</v>
      </c>
      <c r="C183" s="152">
        <v>175</v>
      </c>
      <c r="D183" s="153">
        <v>144</v>
      </c>
      <c r="E183" s="152">
        <v>241</v>
      </c>
      <c r="F183" s="153">
        <v>115</v>
      </c>
      <c r="G183" s="152">
        <v>95</v>
      </c>
      <c r="H183" s="60">
        <f aca="true" t="shared" si="12" ref="H183:H194">SUM(B183:G183)</f>
        <v>1201</v>
      </c>
    </row>
    <row r="184" spans="1:8" ht="15">
      <c r="A184" s="36" t="s">
        <v>18</v>
      </c>
      <c r="B184" s="154">
        <v>474</v>
      </c>
      <c r="C184" s="154">
        <v>199</v>
      </c>
      <c r="D184" s="155">
        <v>147</v>
      </c>
      <c r="E184" s="154">
        <v>248</v>
      </c>
      <c r="F184" s="155">
        <v>116</v>
      </c>
      <c r="G184" s="154">
        <v>97</v>
      </c>
      <c r="H184" s="63">
        <f t="shared" si="12"/>
        <v>1281</v>
      </c>
    </row>
    <row r="185" spans="1:8" ht="15">
      <c r="A185" s="36" t="s">
        <v>19</v>
      </c>
      <c r="B185" s="154">
        <v>563</v>
      </c>
      <c r="C185" s="154">
        <v>239</v>
      </c>
      <c r="D185" s="155">
        <v>179</v>
      </c>
      <c r="E185" s="154">
        <v>276</v>
      </c>
      <c r="F185" s="155">
        <v>141</v>
      </c>
      <c r="G185" s="154">
        <v>98</v>
      </c>
      <c r="H185" s="63">
        <f t="shared" si="12"/>
        <v>1496</v>
      </c>
    </row>
    <row r="186" spans="1:8" ht="15">
      <c r="A186" s="36" t="s">
        <v>20</v>
      </c>
      <c r="B186" s="138">
        <v>529</v>
      </c>
      <c r="C186" s="138">
        <v>187</v>
      </c>
      <c r="D186" s="156">
        <v>130</v>
      </c>
      <c r="E186" s="138">
        <v>277</v>
      </c>
      <c r="F186" s="156">
        <v>111</v>
      </c>
      <c r="G186" s="138">
        <v>99</v>
      </c>
      <c r="H186" s="63">
        <f t="shared" si="12"/>
        <v>1333</v>
      </c>
    </row>
    <row r="187" spans="1:8" ht="15">
      <c r="A187" s="36" t="s">
        <v>21</v>
      </c>
      <c r="B187" s="138">
        <v>489</v>
      </c>
      <c r="C187" s="138">
        <v>157</v>
      </c>
      <c r="D187" s="156">
        <v>119</v>
      </c>
      <c r="E187" s="138">
        <v>258</v>
      </c>
      <c r="F187" s="156">
        <v>94</v>
      </c>
      <c r="G187" s="138">
        <v>88</v>
      </c>
      <c r="H187" s="63">
        <f t="shared" si="12"/>
        <v>1205</v>
      </c>
    </row>
    <row r="188" spans="1:8" ht="15">
      <c r="A188" s="36" t="s">
        <v>22</v>
      </c>
      <c r="B188" s="159">
        <v>486</v>
      </c>
      <c r="C188" s="160">
        <v>152</v>
      </c>
      <c r="D188" s="159">
        <v>115</v>
      </c>
      <c r="E188" s="159">
        <v>260</v>
      </c>
      <c r="F188" s="159">
        <v>112</v>
      </c>
      <c r="G188" s="159">
        <v>82</v>
      </c>
      <c r="H188" s="63">
        <f t="shared" si="12"/>
        <v>1207</v>
      </c>
    </row>
    <row r="189" spans="1:8" ht="15">
      <c r="A189" s="36" t="s">
        <v>23</v>
      </c>
      <c r="B189" s="138">
        <v>490</v>
      </c>
      <c r="C189" s="138">
        <v>164</v>
      </c>
      <c r="D189" s="138">
        <v>139</v>
      </c>
      <c r="E189" s="138">
        <v>258</v>
      </c>
      <c r="F189" s="138">
        <v>107</v>
      </c>
      <c r="G189" s="138">
        <v>82</v>
      </c>
      <c r="H189" s="63">
        <f t="shared" si="12"/>
        <v>1240</v>
      </c>
    </row>
    <row r="190" spans="1:8" ht="15">
      <c r="A190" s="36" t="s">
        <v>24</v>
      </c>
      <c r="B190" s="138">
        <v>467</v>
      </c>
      <c r="C190" s="138">
        <v>190</v>
      </c>
      <c r="D190" s="138">
        <v>149</v>
      </c>
      <c r="E190" s="138">
        <v>263</v>
      </c>
      <c r="F190" s="138">
        <v>108</v>
      </c>
      <c r="G190" s="138">
        <v>83</v>
      </c>
      <c r="H190" s="63">
        <f t="shared" si="12"/>
        <v>1260</v>
      </c>
    </row>
    <row r="191" spans="1:8" ht="15">
      <c r="A191" s="36" t="s">
        <v>25</v>
      </c>
      <c r="B191" s="138">
        <v>404</v>
      </c>
      <c r="C191" s="138">
        <v>211</v>
      </c>
      <c r="D191" s="138">
        <v>169</v>
      </c>
      <c r="E191" s="138">
        <v>268</v>
      </c>
      <c r="F191" s="138">
        <v>127</v>
      </c>
      <c r="G191" s="138">
        <v>90</v>
      </c>
      <c r="H191" s="63">
        <f t="shared" si="12"/>
        <v>1269</v>
      </c>
    </row>
    <row r="192" spans="1:8" ht="15">
      <c r="A192" s="36" t="s">
        <v>26</v>
      </c>
      <c r="B192" s="138">
        <v>364</v>
      </c>
      <c r="C192" s="138">
        <v>203</v>
      </c>
      <c r="D192" s="138">
        <v>159</v>
      </c>
      <c r="E192" s="138">
        <v>244</v>
      </c>
      <c r="F192" s="138">
        <v>119</v>
      </c>
      <c r="G192" s="138">
        <v>90</v>
      </c>
      <c r="H192" s="63">
        <f t="shared" si="12"/>
        <v>1179</v>
      </c>
    </row>
    <row r="193" spans="1:8" ht="15">
      <c r="A193" s="36" t="s">
        <v>27</v>
      </c>
      <c r="B193" s="138">
        <v>320</v>
      </c>
      <c r="C193" s="138">
        <v>201</v>
      </c>
      <c r="D193" s="138">
        <v>130</v>
      </c>
      <c r="E193" s="138">
        <v>228</v>
      </c>
      <c r="F193" s="138">
        <v>108</v>
      </c>
      <c r="G193" s="138">
        <v>86</v>
      </c>
      <c r="H193" s="63">
        <f t="shared" si="12"/>
        <v>1073</v>
      </c>
    </row>
    <row r="194" spans="1:8" ht="15">
      <c r="A194" s="37" t="s">
        <v>28</v>
      </c>
      <c r="B194" s="161">
        <v>267</v>
      </c>
      <c r="C194" s="161">
        <v>165</v>
      </c>
      <c r="D194" s="161">
        <v>141</v>
      </c>
      <c r="E194" s="161">
        <v>207</v>
      </c>
      <c r="F194" s="161">
        <v>87</v>
      </c>
      <c r="G194" s="161">
        <v>84</v>
      </c>
      <c r="H194" s="69">
        <f t="shared" si="12"/>
        <v>951</v>
      </c>
    </row>
    <row r="197" spans="1:8" ht="21" customHeight="1">
      <c r="A197" s="166" t="s">
        <v>209</v>
      </c>
      <c r="B197" s="40" t="s">
        <v>1</v>
      </c>
      <c r="C197" s="40" t="s">
        <v>2</v>
      </c>
      <c r="D197" s="40" t="s">
        <v>3</v>
      </c>
      <c r="E197" s="40" t="s">
        <v>4</v>
      </c>
      <c r="F197" s="40" t="s">
        <v>5</v>
      </c>
      <c r="G197" s="40" t="s">
        <v>6</v>
      </c>
      <c r="H197" s="41" t="s">
        <v>7</v>
      </c>
    </row>
    <row r="198" spans="1:8" ht="15">
      <c r="A198" s="35" t="s">
        <v>17</v>
      </c>
      <c r="B198" s="151">
        <v>304</v>
      </c>
      <c r="C198" s="152">
        <v>159</v>
      </c>
      <c r="D198" s="153">
        <v>136</v>
      </c>
      <c r="E198" s="152">
        <v>209</v>
      </c>
      <c r="F198" s="153">
        <v>105</v>
      </c>
      <c r="G198" s="152">
        <v>80</v>
      </c>
      <c r="H198" s="60">
        <f aca="true" t="shared" si="13" ref="H198:H209">SUM(B198:G198)</f>
        <v>993</v>
      </c>
    </row>
    <row r="199" spans="1:8" ht="15">
      <c r="A199" s="36" t="s">
        <v>18</v>
      </c>
      <c r="B199" s="154">
        <v>391</v>
      </c>
      <c r="C199" s="154">
        <v>187</v>
      </c>
      <c r="D199" s="155">
        <v>150</v>
      </c>
      <c r="E199" s="154">
        <v>246</v>
      </c>
      <c r="F199" s="155">
        <v>116</v>
      </c>
      <c r="G199" s="154">
        <v>96</v>
      </c>
      <c r="H199" s="63">
        <f t="shared" si="13"/>
        <v>1186</v>
      </c>
    </row>
    <row r="200" spans="1:8" ht="15">
      <c r="A200" s="36" t="s">
        <v>19</v>
      </c>
      <c r="B200" s="154">
        <v>421</v>
      </c>
      <c r="C200" s="154">
        <v>190</v>
      </c>
      <c r="D200" s="155">
        <v>155</v>
      </c>
      <c r="E200" s="154">
        <v>229</v>
      </c>
      <c r="F200" s="155">
        <v>108</v>
      </c>
      <c r="G200" s="154">
        <v>92</v>
      </c>
      <c r="H200" s="63">
        <f t="shared" si="13"/>
        <v>1195</v>
      </c>
    </row>
    <row r="201" spans="1:8" ht="15">
      <c r="A201" s="36" t="s">
        <v>20</v>
      </c>
      <c r="B201" s="138">
        <v>382</v>
      </c>
      <c r="C201" s="138">
        <v>150</v>
      </c>
      <c r="D201" s="156">
        <v>146</v>
      </c>
      <c r="E201" s="138">
        <v>231</v>
      </c>
      <c r="F201" s="156">
        <v>113</v>
      </c>
      <c r="G201" s="138">
        <v>84</v>
      </c>
      <c r="H201" s="63">
        <f t="shared" si="13"/>
        <v>1106</v>
      </c>
    </row>
    <row r="202" spans="1:8" ht="15">
      <c r="A202" s="36" t="s">
        <v>21</v>
      </c>
      <c r="B202" s="138">
        <v>343</v>
      </c>
      <c r="C202" s="138">
        <v>124</v>
      </c>
      <c r="D202" s="156">
        <v>135</v>
      </c>
      <c r="E202" s="138">
        <v>241</v>
      </c>
      <c r="F202" s="156">
        <v>114</v>
      </c>
      <c r="G202" s="138">
        <v>86</v>
      </c>
      <c r="H202" s="63">
        <f t="shared" si="13"/>
        <v>1043</v>
      </c>
    </row>
    <row r="203" spans="1:8" ht="15">
      <c r="A203" s="36" t="s">
        <v>22</v>
      </c>
      <c r="B203" s="159">
        <v>339</v>
      </c>
      <c r="C203" s="160">
        <v>144</v>
      </c>
      <c r="D203" s="159">
        <v>144</v>
      </c>
      <c r="E203" s="159">
        <v>227</v>
      </c>
      <c r="F203" s="159">
        <v>117</v>
      </c>
      <c r="G203" s="159">
        <v>100</v>
      </c>
      <c r="H203" s="63">
        <f t="shared" si="13"/>
        <v>1071</v>
      </c>
    </row>
    <row r="204" spans="1:8" ht="15">
      <c r="A204" s="36" t="s">
        <v>23</v>
      </c>
      <c r="B204" s="138">
        <v>399</v>
      </c>
      <c r="C204" s="138">
        <v>195</v>
      </c>
      <c r="D204" s="138">
        <v>173</v>
      </c>
      <c r="E204" s="138">
        <v>259</v>
      </c>
      <c r="F204" s="138">
        <v>134</v>
      </c>
      <c r="G204" s="138">
        <v>95</v>
      </c>
      <c r="H204" s="63">
        <f t="shared" si="13"/>
        <v>1255</v>
      </c>
    </row>
    <row r="205" spans="1:8" ht="15">
      <c r="A205" s="36" t="s">
        <v>24</v>
      </c>
      <c r="B205" s="138">
        <v>375</v>
      </c>
      <c r="C205" s="138">
        <v>188</v>
      </c>
      <c r="D205" s="138">
        <v>158</v>
      </c>
      <c r="E205" s="138">
        <v>262</v>
      </c>
      <c r="F205" s="138">
        <v>131</v>
      </c>
      <c r="G205" s="138">
        <v>84</v>
      </c>
      <c r="H205" s="63">
        <f t="shared" si="13"/>
        <v>1198</v>
      </c>
    </row>
    <row r="206" spans="1:8" ht="15">
      <c r="A206" s="36" t="s">
        <v>25</v>
      </c>
      <c r="B206" s="138">
        <v>477</v>
      </c>
      <c r="C206" s="138">
        <v>201</v>
      </c>
      <c r="D206" s="138">
        <v>171</v>
      </c>
      <c r="E206" s="138">
        <v>270</v>
      </c>
      <c r="F206" s="138">
        <v>158</v>
      </c>
      <c r="G206" s="138">
        <v>85</v>
      </c>
      <c r="H206" s="63">
        <f t="shared" si="13"/>
        <v>1362</v>
      </c>
    </row>
    <row r="207" spans="1:8" ht="15">
      <c r="A207" s="36" t="s">
        <v>26</v>
      </c>
      <c r="B207" s="138">
        <v>452</v>
      </c>
      <c r="C207" s="138">
        <v>197</v>
      </c>
      <c r="D207" s="138">
        <v>150</v>
      </c>
      <c r="E207" s="138">
        <v>268</v>
      </c>
      <c r="F207" s="138">
        <v>158</v>
      </c>
      <c r="G207" s="138">
        <v>89</v>
      </c>
      <c r="H207" s="63">
        <f t="shared" si="13"/>
        <v>1314</v>
      </c>
    </row>
    <row r="208" spans="1:8" ht="15">
      <c r="A208" s="36" t="s">
        <v>27</v>
      </c>
      <c r="B208" s="138">
        <v>367</v>
      </c>
      <c r="C208" s="138">
        <v>190</v>
      </c>
      <c r="D208" s="138">
        <v>145</v>
      </c>
      <c r="E208" s="138">
        <v>273</v>
      </c>
      <c r="F208" s="138">
        <v>137</v>
      </c>
      <c r="G208" s="138">
        <v>67</v>
      </c>
      <c r="H208" s="63">
        <f t="shared" si="13"/>
        <v>1179</v>
      </c>
    </row>
    <row r="209" spans="1:8" ht="15">
      <c r="A209" s="37" t="s">
        <v>28</v>
      </c>
      <c r="B209" s="161">
        <v>298</v>
      </c>
      <c r="C209" s="161">
        <v>170</v>
      </c>
      <c r="D209" s="161">
        <v>113</v>
      </c>
      <c r="E209" s="161">
        <v>227</v>
      </c>
      <c r="F209" s="161">
        <v>115</v>
      </c>
      <c r="G209" s="161">
        <v>60</v>
      </c>
      <c r="H209" s="69">
        <f t="shared" si="13"/>
        <v>983</v>
      </c>
    </row>
    <row r="212" spans="1:8" ht="21" customHeight="1">
      <c r="A212" s="166" t="s">
        <v>214</v>
      </c>
      <c r="B212" s="40" t="s">
        <v>1</v>
      </c>
      <c r="C212" s="40" t="s">
        <v>2</v>
      </c>
      <c r="D212" s="40" t="s">
        <v>3</v>
      </c>
      <c r="E212" s="40" t="s">
        <v>4</v>
      </c>
      <c r="F212" s="40" t="s">
        <v>5</v>
      </c>
      <c r="G212" s="40" t="s">
        <v>6</v>
      </c>
      <c r="H212" s="41" t="s">
        <v>7</v>
      </c>
    </row>
    <row r="213" spans="1:10" ht="15">
      <c r="A213" s="35" t="s">
        <v>17</v>
      </c>
      <c r="B213" s="151">
        <v>297</v>
      </c>
      <c r="C213" s="152">
        <v>161</v>
      </c>
      <c r="D213" s="153">
        <v>122</v>
      </c>
      <c r="E213" s="152">
        <v>228</v>
      </c>
      <c r="F213" s="153">
        <v>121</v>
      </c>
      <c r="G213" s="152">
        <v>59</v>
      </c>
      <c r="H213" s="60">
        <f aca="true" t="shared" si="14" ref="H213:H224">SUM(B213:G213)</f>
        <v>988</v>
      </c>
      <c r="J213" s="266"/>
    </row>
    <row r="214" spans="1:10" ht="15">
      <c r="A214" s="36" t="s">
        <v>18</v>
      </c>
      <c r="B214" s="154">
        <v>324</v>
      </c>
      <c r="C214" s="154">
        <v>148</v>
      </c>
      <c r="D214" s="155">
        <v>127</v>
      </c>
      <c r="E214" s="154">
        <v>236</v>
      </c>
      <c r="F214" s="155">
        <v>126</v>
      </c>
      <c r="G214" s="154">
        <v>77</v>
      </c>
      <c r="H214" s="63">
        <f t="shared" si="14"/>
        <v>1038</v>
      </c>
      <c r="J214" s="266"/>
    </row>
    <row r="215" spans="1:10" ht="15">
      <c r="A215" s="36" t="s">
        <v>19</v>
      </c>
      <c r="B215" s="154">
        <v>308</v>
      </c>
      <c r="C215" s="154">
        <v>156</v>
      </c>
      <c r="D215" s="155">
        <v>148</v>
      </c>
      <c r="E215" s="154">
        <v>228</v>
      </c>
      <c r="F215" s="155">
        <v>133</v>
      </c>
      <c r="G215" s="154">
        <v>75</v>
      </c>
      <c r="H215" s="63">
        <f t="shared" si="14"/>
        <v>1048</v>
      </c>
      <c r="J215" s="266"/>
    </row>
    <row r="216" spans="1:10" ht="15">
      <c r="A216" s="36" t="s">
        <v>20</v>
      </c>
      <c r="B216" s="138">
        <v>278</v>
      </c>
      <c r="C216" s="138">
        <v>137</v>
      </c>
      <c r="D216" s="156">
        <v>144</v>
      </c>
      <c r="E216" s="138">
        <v>224</v>
      </c>
      <c r="F216" s="156">
        <v>126</v>
      </c>
      <c r="G216" s="138">
        <v>71</v>
      </c>
      <c r="H216" s="63">
        <f t="shared" si="14"/>
        <v>980</v>
      </c>
      <c r="J216" s="266"/>
    </row>
    <row r="217" spans="1:10" ht="15">
      <c r="A217" s="36" t="s">
        <v>21</v>
      </c>
      <c r="B217" s="138">
        <v>274</v>
      </c>
      <c r="C217" s="138">
        <v>137</v>
      </c>
      <c r="D217" s="156">
        <v>140</v>
      </c>
      <c r="E217" s="138">
        <v>212</v>
      </c>
      <c r="F217" s="156">
        <v>112</v>
      </c>
      <c r="G217" s="138">
        <v>65</v>
      </c>
      <c r="H217" s="63">
        <f t="shared" si="14"/>
        <v>940</v>
      </c>
      <c r="J217" s="266"/>
    </row>
    <row r="218" spans="1:10" ht="15">
      <c r="A218" s="36" t="s">
        <v>22</v>
      </c>
      <c r="B218" s="159">
        <v>291</v>
      </c>
      <c r="C218" s="160">
        <v>121</v>
      </c>
      <c r="D218" s="159">
        <v>142</v>
      </c>
      <c r="E218" s="159">
        <v>200</v>
      </c>
      <c r="F218" s="159">
        <v>137</v>
      </c>
      <c r="G218" s="159">
        <v>56</v>
      </c>
      <c r="H218" s="63">
        <f t="shared" si="14"/>
        <v>947</v>
      </c>
      <c r="J218" s="266"/>
    </row>
    <row r="219" spans="1:10" ht="15">
      <c r="A219" s="36" t="s">
        <v>23</v>
      </c>
      <c r="B219" s="138">
        <v>323</v>
      </c>
      <c r="C219" s="138">
        <v>139</v>
      </c>
      <c r="D219" s="138">
        <v>141</v>
      </c>
      <c r="E219" s="138">
        <v>221</v>
      </c>
      <c r="F219" s="138">
        <v>146</v>
      </c>
      <c r="G219" s="138">
        <v>64</v>
      </c>
      <c r="H219" s="63">
        <f t="shared" si="14"/>
        <v>1034</v>
      </c>
      <c r="J219" s="267"/>
    </row>
    <row r="220" spans="1:10" ht="15">
      <c r="A220" s="36" t="s">
        <v>24</v>
      </c>
      <c r="B220" s="138">
        <v>324</v>
      </c>
      <c r="C220" s="138">
        <v>146</v>
      </c>
      <c r="D220" s="138">
        <v>127</v>
      </c>
      <c r="E220" s="138">
        <v>221</v>
      </c>
      <c r="F220" s="138">
        <v>146</v>
      </c>
      <c r="G220" s="138">
        <v>64</v>
      </c>
      <c r="H220" s="63">
        <f t="shared" si="14"/>
        <v>1028</v>
      </c>
      <c r="J220" s="267"/>
    </row>
    <row r="221" spans="1:10" ht="15">
      <c r="A221" s="36" t="s">
        <v>25</v>
      </c>
      <c r="B221" s="138">
        <v>369</v>
      </c>
      <c r="C221" s="138">
        <v>174</v>
      </c>
      <c r="D221" s="138">
        <v>130</v>
      </c>
      <c r="E221" s="138">
        <v>245</v>
      </c>
      <c r="F221" s="138">
        <v>150</v>
      </c>
      <c r="G221" s="138">
        <v>69</v>
      </c>
      <c r="H221" s="63">
        <f t="shared" si="14"/>
        <v>1137</v>
      </c>
      <c r="J221" s="267"/>
    </row>
    <row r="222" spans="1:10" ht="15">
      <c r="A222" s="36" t="s">
        <v>26</v>
      </c>
      <c r="B222" s="138">
        <v>351</v>
      </c>
      <c r="C222" s="138">
        <v>168</v>
      </c>
      <c r="D222" s="138">
        <v>143</v>
      </c>
      <c r="E222" s="138">
        <v>214</v>
      </c>
      <c r="F222" s="138">
        <v>124</v>
      </c>
      <c r="G222" s="138">
        <v>59</v>
      </c>
      <c r="H222" s="63">
        <f t="shared" si="14"/>
        <v>1059</v>
      </c>
      <c r="J222" s="267"/>
    </row>
    <row r="223" spans="1:10" ht="15">
      <c r="A223" s="36" t="s">
        <v>27</v>
      </c>
      <c r="B223" s="138">
        <v>310</v>
      </c>
      <c r="C223" s="138">
        <v>147</v>
      </c>
      <c r="D223" s="138">
        <v>157</v>
      </c>
      <c r="E223" s="138">
        <v>207</v>
      </c>
      <c r="F223" s="138">
        <v>114</v>
      </c>
      <c r="G223" s="138">
        <v>56</v>
      </c>
      <c r="H223" s="63">
        <f t="shared" si="14"/>
        <v>991</v>
      </c>
      <c r="J223" s="266"/>
    </row>
    <row r="224" spans="1:10" ht="15">
      <c r="A224" s="37" t="s">
        <v>28</v>
      </c>
      <c r="B224" s="161">
        <v>264</v>
      </c>
      <c r="C224" s="161">
        <v>114</v>
      </c>
      <c r="D224" s="161">
        <v>132</v>
      </c>
      <c r="E224" s="161">
        <v>170</v>
      </c>
      <c r="F224" s="161">
        <v>117</v>
      </c>
      <c r="G224" s="161">
        <v>58</v>
      </c>
      <c r="H224" s="69">
        <f t="shared" si="14"/>
        <v>855</v>
      </c>
      <c r="J224" s="266"/>
    </row>
    <row r="227" spans="1:8" ht="21" customHeight="1">
      <c r="A227" s="166" t="s">
        <v>220</v>
      </c>
      <c r="B227" s="40" t="s">
        <v>1</v>
      </c>
      <c r="C227" s="40" t="s">
        <v>2</v>
      </c>
      <c r="D227" s="40" t="s">
        <v>3</v>
      </c>
      <c r="E227" s="40" t="s">
        <v>4</v>
      </c>
      <c r="F227" s="40" t="s">
        <v>5</v>
      </c>
      <c r="G227" s="40" t="s">
        <v>6</v>
      </c>
      <c r="H227" s="41" t="s">
        <v>7</v>
      </c>
    </row>
    <row r="228" spans="1:10" ht="15">
      <c r="A228" s="35" t="s">
        <v>17</v>
      </c>
      <c r="B228" s="151">
        <v>277</v>
      </c>
      <c r="C228" s="152">
        <v>112</v>
      </c>
      <c r="D228" s="153">
        <v>131</v>
      </c>
      <c r="E228" s="152">
        <v>182</v>
      </c>
      <c r="F228" s="153">
        <v>121</v>
      </c>
      <c r="G228" s="152">
        <v>68</v>
      </c>
      <c r="H228" s="60">
        <f aca="true" t="shared" si="15" ref="H228:H239">SUM(B228:G228)</f>
        <v>891</v>
      </c>
      <c r="J228" s="266"/>
    </row>
    <row r="229" spans="1:10" ht="15">
      <c r="A229" s="36" t="s">
        <v>18</v>
      </c>
      <c r="B229" s="154">
        <v>330</v>
      </c>
      <c r="C229" s="154">
        <v>129</v>
      </c>
      <c r="D229" s="155">
        <v>121</v>
      </c>
      <c r="E229" s="154">
        <v>205</v>
      </c>
      <c r="F229" s="155">
        <v>116</v>
      </c>
      <c r="G229" s="154">
        <v>63</v>
      </c>
      <c r="H229" s="63">
        <f t="shared" si="15"/>
        <v>964</v>
      </c>
      <c r="J229" s="266"/>
    </row>
    <row r="230" spans="1:10" ht="15">
      <c r="A230" s="36" t="s">
        <v>19</v>
      </c>
      <c r="B230" s="154">
        <v>385</v>
      </c>
      <c r="C230" s="154">
        <v>141</v>
      </c>
      <c r="D230" s="155">
        <v>125</v>
      </c>
      <c r="E230" s="154">
        <v>224</v>
      </c>
      <c r="F230" s="155">
        <v>136</v>
      </c>
      <c r="G230" s="154">
        <v>64</v>
      </c>
      <c r="H230" s="63">
        <f t="shared" si="15"/>
        <v>1075</v>
      </c>
      <c r="J230" s="266"/>
    </row>
    <row r="231" spans="1:10" ht="15">
      <c r="A231" s="36" t="s">
        <v>20</v>
      </c>
      <c r="B231" s="138">
        <v>355</v>
      </c>
      <c r="C231" s="138">
        <v>143</v>
      </c>
      <c r="D231" s="156">
        <v>125</v>
      </c>
      <c r="E231" s="138">
        <v>215</v>
      </c>
      <c r="F231" s="156">
        <v>154</v>
      </c>
      <c r="G231" s="138">
        <v>63</v>
      </c>
      <c r="H231" s="63">
        <f t="shared" si="15"/>
        <v>1055</v>
      </c>
      <c r="J231" s="266"/>
    </row>
    <row r="232" spans="1:10" ht="15">
      <c r="A232" s="36" t="s">
        <v>21</v>
      </c>
      <c r="B232" s="138">
        <v>361</v>
      </c>
      <c r="C232" s="138">
        <v>138</v>
      </c>
      <c r="D232" s="156">
        <v>139</v>
      </c>
      <c r="E232" s="138">
        <v>212</v>
      </c>
      <c r="F232" s="156">
        <v>150</v>
      </c>
      <c r="G232" s="138">
        <v>61</v>
      </c>
      <c r="H232" s="63">
        <f t="shared" si="15"/>
        <v>1061</v>
      </c>
      <c r="J232" s="266"/>
    </row>
    <row r="233" spans="1:10" ht="15">
      <c r="A233" s="36" t="s">
        <v>22</v>
      </c>
      <c r="B233" s="159">
        <v>411</v>
      </c>
      <c r="C233" s="160">
        <v>151</v>
      </c>
      <c r="D233" s="159">
        <v>157</v>
      </c>
      <c r="E233" s="159">
        <v>252</v>
      </c>
      <c r="F233" s="159">
        <v>167</v>
      </c>
      <c r="G233" s="159">
        <v>68</v>
      </c>
      <c r="H233" s="63">
        <f t="shared" si="15"/>
        <v>1206</v>
      </c>
      <c r="J233" s="266"/>
    </row>
    <row r="234" spans="1:10" ht="15">
      <c r="A234" s="36" t="s">
        <v>23</v>
      </c>
      <c r="B234" s="138">
        <v>433</v>
      </c>
      <c r="C234" s="138">
        <v>157</v>
      </c>
      <c r="D234" s="138">
        <v>161</v>
      </c>
      <c r="E234" s="138">
        <v>268</v>
      </c>
      <c r="F234" s="138">
        <v>178</v>
      </c>
      <c r="G234" s="138">
        <v>82</v>
      </c>
      <c r="H234" s="63">
        <f t="shared" si="15"/>
        <v>1279</v>
      </c>
      <c r="J234" s="267"/>
    </row>
    <row r="235" spans="1:10" ht="15">
      <c r="A235" s="36" t="s">
        <v>24</v>
      </c>
      <c r="B235" s="138">
        <v>427</v>
      </c>
      <c r="C235" s="138">
        <v>152</v>
      </c>
      <c r="D235" s="138">
        <v>162</v>
      </c>
      <c r="E235" s="138">
        <v>278</v>
      </c>
      <c r="F235" s="138">
        <v>180</v>
      </c>
      <c r="G235" s="138">
        <v>76</v>
      </c>
      <c r="H235" s="63">
        <f t="shared" si="15"/>
        <v>1275</v>
      </c>
      <c r="J235" s="267"/>
    </row>
    <row r="236" spans="1:10" ht="15">
      <c r="A236" s="36" t="s">
        <v>25</v>
      </c>
      <c r="B236" s="138">
        <v>450</v>
      </c>
      <c r="C236" s="138">
        <v>174</v>
      </c>
      <c r="D236" s="138">
        <v>161</v>
      </c>
      <c r="E236" s="138">
        <v>275</v>
      </c>
      <c r="F236" s="138">
        <v>182</v>
      </c>
      <c r="G236" s="138">
        <v>82</v>
      </c>
      <c r="H236" s="63">
        <f t="shared" si="15"/>
        <v>1324</v>
      </c>
      <c r="J236" s="267"/>
    </row>
    <row r="237" spans="1:10" ht="15">
      <c r="A237" s="36" t="s">
        <v>26</v>
      </c>
      <c r="B237" s="138">
        <v>429</v>
      </c>
      <c r="C237" s="138">
        <v>179</v>
      </c>
      <c r="D237" s="138">
        <v>159</v>
      </c>
      <c r="E237" s="138">
        <v>261</v>
      </c>
      <c r="F237" s="138">
        <v>176</v>
      </c>
      <c r="G237" s="138">
        <v>80</v>
      </c>
      <c r="H237" s="63">
        <f t="shared" si="15"/>
        <v>1284</v>
      </c>
      <c r="J237" s="267"/>
    </row>
    <row r="238" spans="1:10" ht="15">
      <c r="A238" s="36" t="s">
        <v>27</v>
      </c>
      <c r="B238" s="138">
        <v>366</v>
      </c>
      <c r="C238" s="138">
        <v>122</v>
      </c>
      <c r="D238" s="138">
        <v>150</v>
      </c>
      <c r="E238" s="138">
        <v>258</v>
      </c>
      <c r="F238" s="138">
        <v>169</v>
      </c>
      <c r="G238" s="138">
        <v>78</v>
      </c>
      <c r="H238" s="63">
        <f t="shared" si="15"/>
        <v>1143</v>
      </c>
      <c r="J238" s="266"/>
    </row>
    <row r="239" spans="1:10" ht="15">
      <c r="A239" s="37" t="s">
        <v>28</v>
      </c>
      <c r="B239" s="161">
        <v>333</v>
      </c>
      <c r="C239" s="161">
        <v>112</v>
      </c>
      <c r="D239" s="161">
        <v>149</v>
      </c>
      <c r="E239" s="161">
        <v>227</v>
      </c>
      <c r="F239" s="161">
        <v>148</v>
      </c>
      <c r="G239" s="161">
        <v>71</v>
      </c>
      <c r="H239" s="69">
        <f t="shared" si="15"/>
        <v>1040</v>
      </c>
      <c r="J239" s="266"/>
    </row>
    <row r="242" spans="1:8" ht="21" customHeight="1">
      <c r="A242" s="166" t="s">
        <v>224</v>
      </c>
      <c r="B242" s="40" t="s">
        <v>1</v>
      </c>
      <c r="C242" s="40" t="s">
        <v>2</v>
      </c>
      <c r="D242" s="40" t="s">
        <v>3</v>
      </c>
      <c r="E242" s="40" t="s">
        <v>4</v>
      </c>
      <c r="F242" s="40" t="s">
        <v>5</v>
      </c>
      <c r="G242" s="40" t="s">
        <v>6</v>
      </c>
      <c r="H242" s="41" t="s">
        <v>7</v>
      </c>
    </row>
    <row r="243" spans="1:10" ht="15">
      <c r="A243" s="35" t="s">
        <v>17</v>
      </c>
      <c r="B243" s="151">
        <v>328</v>
      </c>
      <c r="C243" s="152">
        <v>111</v>
      </c>
      <c r="D243" s="153">
        <v>138</v>
      </c>
      <c r="E243" s="152">
        <v>222</v>
      </c>
      <c r="F243" s="153">
        <v>128</v>
      </c>
      <c r="G243" s="152">
        <v>58</v>
      </c>
      <c r="H243" s="60">
        <f aca="true" t="shared" si="16" ref="H243:H254">SUM(B243:G243)</f>
        <v>985</v>
      </c>
      <c r="J243" s="266"/>
    </row>
    <row r="244" spans="1:10" ht="15">
      <c r="A244" s="36" t="s">
        <v>18</v>
      </c>
      <c r="B244" s="154">
        <v>319</v>
      </c>
      <c r="C244" s="154">
        <v>108</v>
      </c>
      <c r="D244" s="155">
        <v>141</v>
      </c>
      <c r="E244" s="154">
        <v>229</v>
      </c>
      <c r="F244" s="155">
        <v>115</v>
      </c>
      <c r="G244" s="154">
        <v>58</v>
      </c>
      <c r="H244" s="63">
        <f t="shared" si="16"/>
        <v>970</v>
      </c>
      <c r="J244" s="266"/>
    </row>
    <row r="245" spans="1:10" ht="15">
      <c r="A245" s="36" t="s">
        <v>19</v>
      </c>
      <c r="B245" s="154">
        <v>317</v>
      </c>
      <c r="C245" s="154">
        <v>104</v>
      </c>
      <c r="D245" s="155">
        <v>130</v>
      </c>
      <c r="E245" s="154">
        <v>217</v>
      </c>
      <c r="F245" s="155">
        <v>127</v>
      </c>
      <c r="G245" s="154">
        <v>52</v>
      </c>
      <c r="H245" s="63">
        <f t="shared" si="16"/>
        <v>947</v>
      </c>
      <c r="J245" s="266"/>
    </row>
    <row r="246" spans="1:10" ht="15">
      <c r="A246" s="36" t="s">
        <v>20</v>
      </c>
      <c r="B246" s="138">
        <v>271</v>
      </c>
      <c r="C246" s="138">
        <v>102</v>
      </c>
      <c r="D246" s="156">
        <v>125</v>
      </c>
      <c r="E246" s="138">
        <v>197</v>
      </c>
      <c r="F246" s="156">
        <v>130</v>
      </c>
      <c r="G246" s="138">
        <v>40</v>
      </c>
      <c r="H246" s="63">
        <f t="shared" si="16"/>
        <v>865</v>
      </c>
      <c r="J246" s="266"/>
    </row>
    <row r="247" spans="1:10" ht="15">
      <c r="A247" s="36" t="s">
        <v>21</v>
      </c>
      <c r="B247" s="64">
        <v>261</v>
      </c>
      <c r="C247" s="64">
        <v>99</v>
      </c>
      <c r="D247" s="65">
        <v>123</v>
      </c>
      <c r="E247" s="64">
        <v>204</v>
      </c>
      <c r="F247" s="65">
        <v>131</v>
      </c>
      <c r="G247" s="64">
        <v>44</v>
      </c>
      <c r="H247" s="63">
        <f t="shared" si="16"/>
        <v>862</v>
      </c>
      <c r="J247" s="266"/>
    </row>
    <row r="248" spans="1:10" ht="15">
      <c r="A248" s="36" t="s">
        <v>22</v>
      </c>
      <c r="B248" s="283">
        <v>267</v>
      </c>
      <c r="C248" s="284">
        <v>100</v>
      </c>
      <c r="D248" s="283">
        <v>126</v>
      </c>
      <c r="E248" s="283">
        <v>226</v>
      </c>
      <c r="F248" s="283">
        <v>142</v>
      </c>
      <c r="G248" s="283">
        <v>44</v>
      </c>
      <c r="H248" s="63">
        <f t="shared" si="16"/>
        <v>905</v>
      </c>
      <c r="J248" s="266"/>
    </row>
    <row r="249" spans="1:10" ht="15">
      <c r="A249" s="36" t="s">
        <v>23</v>
      </c>
      <c r="B249" s="64">
        <v>296</v>
      </c>
      <c r="C249" s="64">
        <v>104</v>
      </c>
      <c r="D249" s="64">
        <v>129</v>
      </c>
      <c r="E249" s="64">
        <v>245</v>
      </c>
      <c r="F249" s="64">
        <v>141</v>
      </c>
      <c r="G249" s="64">
        <v>43</v>
      </c>
      <c r="H249" s="63">
        <f t="shared" si="16"/>
        <v>958</v>
      </c>
      <c r="J249" s="267"/>
    </row>
    <row r="250" spans="1:10" ht="15">
      <c r="A250" s="36" t="s">
        <v>24</v>
      </c>
      <c r="B250" s="64">
        <v>302</v>
      </c>
      <c r="C250" s="64">
        <v>101</v>
      </c>
      <c r="D250" s="64">
        <v>129</v>
      </c>
      <c r="E250" s="64">
        <v>244</v>
      </c>
      <c r="F250" s="64">
        <v>151</v>
      </c>
      <c r="G250" s="64">
        <v>40</v>
      </c>
      <c r="H250" s="63">
        <f t="shared" si="16"/>
        <v>967</v>
      </c>
      <c r="J250" s="267"/>
    </row>
    <row r="251" spans="1:10" ht="15">
      <c r="A251" s="36" t="s">
        <v>25</v>
      </c>
      <c r="B251" s="64">
        <v>312</v>
      </c>
      <c r="C251" s="64">
        <v>104</v>
      </c>
      <c r="D251" s="64">
        <v>122</v>
      </c>
      <c r="E251" s="64">
        <v>257</v>
      </c>
      <c r="F251" s="64">
        <v>161</v>
      </c>
      <c r="G251" s="64">
        <v>44</v>
      </c>
      <c r="H251" s="63">
        <f t="shared" si="16"/>
        <v>1000</v>
      </c>
      <c r="J251" s="267"/>
    </row>
    <row r="252" spans="1:10" ht="15">
      <c r="A252" s="36" t="s">
        <v>26</v>
      </c>
      <c r="B252" s="138">
        <v>325</v>
      </c>
      <c r="C252" s="138">
        <v>107</v>
      </c>
      <c r="D252" s="138">
        <v>129</v>
      </c>
      <c r="E252" s="138">
        <v>256</v>
      </c>
      <c r="F252" s="138">
        <v>159</v>
      </c>
      <c r="G252" s="138">
        <v>46</v>
      </c>
      <c r="H252" s="63">
        <f t="shared" si="16"/>
        <v>1022</v>
      </c>
      <c r="J252" s="267"/>
    </row>
    <row r="253" spans="1:10" ht="15">
      <c r="A253" s="36" t="s">
        <v>27</v>
      </c>
      <c r="B253" s="138">
        <v>294</v>
      </c>
      <c r="C253" s="138">
        <v>95</v>
      </c>
      <c r="D253" s="138">
        <v>135</v>
      </c>
      <c r="E253" s="138">
        <v>246</v>
      </c>
      <c r="F253" s="138">
        <v>115</v>
      </c>
      <c r="G253" s="138">
        <v>45</v>
      </c>
      <c r="H253" s="63">
        <f t="shared" si="16"/>
        <v>930</v>
      </c>
      <c r="J253" s="266"/>
    </row>
    <row r="254" spans="1:10" ht="15">
      <c r="A254" s="37" t="s">
        <v>28</v>
      </c>
      <c r="B254" s="161">
        <v>279</v>
      </c>
      <c r="C254" s="161">
        <v>76</v>
      </c>
      <c r="D254" s="161">
        <v>128</v>
      </c>
      <c r="E254" s="161">
        <v>240</v>
      </c>
      <c r="F254" s="161">
        <v>113</v>
      </c>
      <c r="G254" s="161">
        <v>37</v>
      </c>
      <c r="H254" s="69">
        <f t="shared" si="16"/>
        <v>873</v>
      </c>
      <c r="J254" s="266"/>
    </row>
    <row r="257" spans="1:8" ht="15">
      <c r="A257" s="166" t="s">
        <v>230</v>
      </c>
      <c r="B257" s="40" t="s">
        <v>1</v>
      </c>
      <c r="C257" s="40" t="s">
        <v>2</v>
      </c>
      <c r="D257" s="40" t="s">
        <v>3</v>
      </c>
      <c r="E257" s="40" t="s">
        <v>4</v>
      </c>
      <c r="F257" s="40" t="s">
        <v>5</v>
      </c>
      <c r="G257" s="40" t="s">
        <v>6</v>
      </c>
      <c r="H257" s="41" t="s">
        <v>7</v>
      </c>
    </row>
    <row r="258" spans="1:8" ht="15">
      <c r="A258" s="35" t="s">
        <v>17</v>
      </c>
      <c r="B258" s="151">
        <v>288</v>
      </c>
      <c r="C258" s="152">
        <v>80</v>
      </c>
      <c r="D258" s="153">
        <v>132</v>
      </c>
      <c r="E258" s="152">
        <v>242</v>
      </c>
      <c r="F258" s="153">
        <v>114</v>
      </c>
      <c r="G258" s="152">
        <v>36</v>
      </c>
      <c r="H258" s="60">
        <f aca="true" t="shared" si="17" ref="H258:H269">SUM(B258:G258)</f>
        <v>892</v>
      </c>
    </row>
    <row r="259" spans="1:8" ht="15">
      <c r="A259" s="36" t="s">
        <v>18</v>
      </c>
      <c r="B259" s="154">
        <v>285</v>
      </c>
      <c r="C259" s="154">
        <v>82</v>
      </c>
      <c r="D259" s="155">
        <v>125</v>
      </c>
      <c r="E259" s="154">
        <v>250</v>
      </c>
      <c r="F259" s="155">
        <v>120</v>
      </c>
      <c r="G259" s="154">
        <v>41</v>
      </c>
      <c r="H259" s="63">
        <f t="shared" si="17"/>
        <v>903</v>
      </c>
    </row>
    <row r="260" spans="1:8" ht="15">
      <c r="A260" s="36" t="s">
        <v>19</v>
      </c>
      <c r="B260" s="154">
        <v>302</v>
      </c>
      <c r="C260" s="154">
        <v>89</v>
      </c>
      <c r="D260" s="155">
        <v>116</v>
      </c>
      <c r="E260" s="154">
        <v>227</v>
      </c>
      <c r="F260" s="155">
        <v>110</v>
      </c>
      <c r="G260" s="154">
        <v>26</v>
      </c>
      <c r="H260" s="63">
        <f t="shared" si="17"/>
        <v>870</v>
      </c>
    </row>
    <row r="261" spans="1:8" ht="15">
      <c r="A261" s="36" t="s">
        <v>20</v>
      </c>
      <c r="B261" s="138">
        <v>254</v>
      </c>
      <c r="C261" s="138">
        <v>96</v>
      </c>
      <c r="D261" s="156">
        <v>116</v>
      </c>
      <c r="E261" s="138">
        <v>199</v>
      </c>
      <c r="F261" s="156">
        <v>110</v>
      </c>
      <c r="G261" s="138">
        <v>29</v>
      </c>
      <c r="H261" s="63">
        <f t="shared" si="17"/>
        <v>804</v>
      </c>
    </row>
    <row r="262" spans="1:8" ht="15">
      <c r="A262" s="36" t="s">
        <v>21</v>
      </c>
      <c r="B262" s="138">
        <v>226</v>
      </c>
      <c r="C262" s="138">
        <v>88</v>
      </c>
      <c r="D262" s="156">
        <v>102</v>
      </c>
      <c r="E262" s="138">
        <v>192</v>
      </c>
      <c r="F262" s="156">
        <v>56</v>
      </c>
      <c r="G262" s="138">
        <v>26</v>
      </c>
      <c r="H262" s="63">
        <f t="shared" si="17"/>
        <v>690</v>
      </c>
    </row>
    <row r="263" spans="1:8" ht="15">
      <c r="A263" s="36" t="s">
        <v>22</v>
      </c>
      <c r="B263" s="159">
        <v>225</v>
      </c>
      <c r="C263" s="160">
        <v>89</v>
      </c>
      <c r="D263" s="159">
        <v>108</v>
      </c>
      <c r="E263" s="159">
        <v>193</v>
      </c>
      <c r="F263" s="159">
        <v>73</v>
      </c>
      <c r="G263" s="159">
        <v>29</v>
      </c>
      <c r="H263" s="63">
        <f t="shared" si="17"/>
        <v>717</v>
      </c>
    </row>
    <row r="264" spans="1:8" ht="15">
      <c r="A264" s="36" t="s">
        <v>23</v>
      </c>
      <c r="B264" s="64"/>
      <c r="C264" s="64"/>
      <c r="D264" s="64"/>
      <c r="E264" s="64"/>
      <c r="F264" s="64"/>
      <c r="G264" s="64"/>
      <c r="H264" s="63">
        <f t="shared" si="17"/>
        <v>0</v>
      </c>
    </row>
    <row r="265" spans="1:8" ht="15">
      <c r="A265" s="36" t="s">
        <v>24</v>
      </c>
      <c r="B265" s="64"/>
      <c r="C265" s="64"/>
      <c r="D265" s="64"/>
      <c r="E265" s="64"/>
      <c r="F265" s="64"/>
      <c r="G265" s="64"/>
      <c r="H265" s="63">
        <f t="shared" si="17"/>
        <v>0</v>
      </c>
    </row>
    <row r="266" spans="1:8" ht="15">
      <c r="A266" s="36" t="s">
        <v>25</v>
      </c>
      <c r="B266" s="64"/>
      <c r="C266" s="64"/>
      <c r="D266" s="64"/>
      <c r="E266" s="64"/>
      <c r="F266" s="64"/>
      <c r="G266" s="64"/>
      <c r="H266" s="63">
        <f t="shared" si="17"/>
        <v>0</v>
      </c>
    </row>
    <row r="267" spans="1:8" ht="15">
      <c r="A267" s="36" t="s">
        <v>26</v>
      </c>
      <c r="B267" s="138"/>
      <c r="C267" s="138"/>
      <c r="D267" s="138"/>
      <c r="E267" s="138"/>
      <c r="F267" s="138"/>
      <c r="G267" s="138"/>
      <c r="H267" s="63">
        <f t="shared" si="17"/>
        <v>0</v>
      </c>
    </row>
    <row r="268" spans="1:8" ht="15">
      <c r="A268" s="36" t="s">
        <v>27</v>
      </c>
      <c r="B268" s="138"/>
      <c r="C268" s="138"/>
      <c r="D268" s="138"/>
      <c r="E268" s="138"/>
      <c r="F268" s="138"/>
      <c r="G268" s="138"/>
      <c r="H268" s="63">
        <f t="shared" si="17"/>
        <v>0</v>
      </c>
    </row>
    <row r="269" spans="1:8" ht="15">
      <c r="A269" s="37" t="s">
        <v>28</v>
      </c>
      <c r="B269" s="161"/>
      <c r="C269" s="161"/>
      <c r="D269" s="161"/>
      <c r="E269" s="161"/>
      <c r="F269" s="161"/>
      <c r="G269" s="161"/>
      <c r="H269" s="69">
        <f t="shared" si="17"/>
        <v>0</v>
      </c>
    </row>
  </sheetData>
  <sheetProtection/>
  <mergeCells count="1">
    <mergeCell ref="A1:H1"/>
  </mergeCells>
  <printOptions horizontalCentered="1"/>
  <pageMargins left="0.8267716535433072" right="0.8267716535433072" top="0.984251968503937" bottom="0.984251968503937" header="0.2755905511811024" footer="0.31496062992125984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P384"/>
  <sheetViews>
    <sheetView zoomScalePageLayoutView="0" workbookViewId="0" topLeftCell="A360">
      <selection activeCell="Q370" sqref="Q370"/>
    </sheetView>
  </sheetViews>
  <sheetFormatPr defaultColWidth="8.00390625" defaultRowHeight="12.75"/>
  <cols>
    <col min="1" max="1" width="33.7109375" style="4" customWidth="1"/>
    <col min="2" max="13" width="8.00390625" style="4" customWidth="1"/>
    <col min="14" max="14" width="8.00390625" style="6" customWidth="1"/>
    <col min="15" max="16384" width="8.00390625" style="4" customWidth="1"/>
  </cols>
  <sheetData>
    <row r="1" spans="1:14" s="1" customFormat="1" ht="36.75" customHeight="1">
      <c r="A1" s="304" t="s">
        <v>123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ht="28.5" customHeight="1">
      <c r="A2" s="150" t="s">
        <v>86</v>
      </c>
      <c r="B2" s="9" t="s">
        <v>47</v>
      </c>
      <c r="C2" s="9" t="s">
        <v>48</v>
      </c>
      <c r="D2" s="9" t="s">
        <v>49</v>
      </c>
      <c r="E2" s="9" t="s">
        <v>50</v>
      </c>
      <c r="F2" s="9" t="s">
        <v>51</v>
      </c>
      <c r="G2" s="9" t="s">
        <v>52</v>
      </c>
      <c r="H2" s="9" t="s">
        <v>53</v>
      </c>
      <c r="I2" s="9" t="s">
        <v>54</v>
      </c>
      <c r="J2" s="9" t="s">
        <v>55</v>
      </c>
      <c r="K2" s="9" t="s">
        <v>56</v>
      </c>
      <c r="L2" s="9" t="s">
        <v>57</v>
      </c>
      <c r="M2" s="9" t="s">
        <v>58</v>
      </c>
      <c r="N2" s="10" t="s">
        <v>59</v>
      </c>
    </row>
    <row r="3" spans="1:14" ht="15">
      <c r="A3" s="5" t="s">
        <v>30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81" customFormat="1" ht="15.75">
      <c r="A4" s="89" t="s">
        <v>103</v>
      </c>
      <c r="B4" s="90">
        <v>783</v>
      </c>
      <c r="C4" s="90">
        <v>802</v>
      </c>
      <c r="D4" s="90">
        <v>715</v>
      </c>
      <c r="E4" s="90">
        <v>676</v>
      </c>
      <c r="F4" s="90">
        <v>634</v>
      </c>
      <c r="G4" s="90">
        <v>640</v>
      </c>
      <c r="H4" s="90">
        <v>750</v>
      </c>
      <c r="I4" s="90">
        <v>751</v>
      </c>
      <c r="J4" s="90">
        <v>789</v>
      </c>
      <c r="K4" s="90">
        <v>773</v>
      </c>
      <c r="L4" s="90">
        <v>758</v>
      </c>
      <c r="M4" s="90">
        <v>742</v>
      </c>
      <c r="N4" s="95">
        <f>AVERAGE(B4:M4)</f>
        <v>734.4166666666666</v>
      </c>
    </row>
    <row r="5" spans="1:14" s="81" customFormat="1" ht="15.75">
      <c r="A5" s="83" t="s">
        <v>104</v>
      </c>
      <c r="B5" s="84">
        <v>664</v>
      </c>
      <c r="C5" s="84">
        <v>652</v>
      </c>
      <c r="D5" s="84">
        <v>603</v>
      </c>
      <c r="E5" s="84">
        <v>593</v>
      </c>
      <c r="F5" s="84">
        <v>576</v>
      </c>
      <c r="G5" s="84">
        <v>618</v>
      </c>
      <c r="H5" s="84">
        <v>778</v>
      </c>
      <c r="I5" s="84">
        <v>823</v>
      </c>
      <c r="J5" s="84">
        <v>819</v>
      </c>
      <c r="K5" s="84">
        <v>751</v>
      </c>
      <c r="L5" s="84">
        <v>691</v>
      </c>
      <c r="M5" s="84">
        <v>661</v>
      </c>
      <c r="N5" s="96">
        <f>AVERAGE(B5:M5)</f>
        <v>685.75</v>
      </c>
    </row>
    <row r="6" spans="1:14" s="81" customFormat="1" ht="15.75">
      <c r="A6" s="86" t="s">
        <v>7</v>
      </c>
      <c r="B6" s="87">
        <f aca="true" t="shared" si="0" ref="B6:M6">SUM(B4:B5)</f>
        <v>1447</v>
      </c>
      <c r="C6" s="87">
        <f t="shared" si="0"/>
        <v>1454</v>
      </c>
      <c r="D6" s="87">
        <f t="shared" si="0"/>
        <v>1318</v>
      </c>
      <c r="E6" s="87">
        <f t="shared" si="0"/>
        <v>1269</v>
      </c>
      <c r="F6" s="87">
        <f t="shared" si="0"/>
        <v>1210</v>
      </c>
      <c r="G6" s="87">
        <f t="shared" si="0"/>
        <v>1258</v>
      </c>
      <c r="H6" s="87">
        <f t="shared" si="0"/>
        <v>1528</v>
      </c>
      <c r="I6" s="87">
        <f t="shared" si="0"/>
        <v>1574</v>
      </c>
      <c r="J6" s="87">
        <f t="shared" si="0"/>
        <v>1608</v>
      </c>
      <c r="K6" s="87">
        <f t="shared" si="0"/>
        <v>1524</v>
      </c>
      <c r="L6" s="87">
        <f t="shared" si="0"/>
        <v>1449</v>
      </c>
      <c r="M6" s="87">
        <f t="shared" si="0"/>
        <v>1403</v>
      </c>
      <c r="N6" s="87">
        <f>AVERAGE(B6:M6)</f>
        <v>1420.1666666666667</v>
      </c>
    </row>
    <row r="7" spans="1:14" s="81" customFormat="1" ht="15.75">
      <c r="A7" s="88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</row>
    <row r="8" spans="1:14" s="81" customFormat="1" ht="15.75">
      <c r="A8" s="89" t="s">
        <v>119</v>
      </c>
      <c r="B8" s="90">
        <v>479</v>
      </c>
      <c r="C8" s="90">
        <v>492</v>
      </c>
      <c r="D8" s="90">
        <v>466</v>
      </c>
      <c r="E8" s="90">
        <v>455</v>
      </c>
      <c r="F8" s="90">
        <v>430</v>
      </c>
      <c r="G8" s="90">
        <v>414</v>
      </c>
      <c r="H8" s="90">
        <v>494</v>
      </c>
      <c r="I8" s="90">
        <v>502</v>
      </c>
      <c r="J8" s="90">
        <v>519</v>
      </c>
      <c r="K8" s="90">
        <v>488</v>
      </c>
      <c r="L8" s="90">
        <v>464</v>
      </c>
      <c r="M8" s="90">
        <v>454</v>
      </c>
      <c r="N8" s="95">
        <f>AVERAGE(B8:M8)</f>
        <v>471.4166666666667</v>
      </c>
    </row>
    <row r="9" spans="1:14" s="81" customFormat="1" ht="15.75">
      <c r="A9" s="83" t="s">
        <v>32</v>
      </c>
      <c r="B9" s="84">
        <v>927</v>
      </c>
      <c r="C9" s="84">
        <v>928</v>
      </c>
      <c r="D9" s="84">
        <v>828</v>
      </c>
      <c r="E9" s="84">
        <v>789</v>
      </c>
      <c r="F9" s="84">
        <v>756</v>
      </c>
      <c r="G9" s="84">
        <v>813</v>
      </c>
      <c r="H9" s="84">
        <v>998</v>
      </c>
      <c r="I9" s="84">
        <v>1033</v>
      </c>
      <c r="J9" s="84">
        <v>1050</v>
      </c>
      <c r="K9" s="84">
        <v>994</v>
      </c>
      <c r="L9" s="84">
        <v>948</v>
      </c>
      <c r="M9" s="84">
        <v>907</v>
      </c>
      <c r="N9" s="96">
        <f>AVERAGE(B9:M9)</f>
        <v>914.25</v>
      </c>
    </row>
    <row r="10" spans="1:14" s="81" customFormat="1" ht="15.75">
      <c r="A10" s="89" t="s">
        <v>33</v>
      </c>
      <c r="B10" s="90">
        <v>40</v>
      </c>
      <c r="C10" s="90">
        <v>34</v>
      </c>
      <c r="D10" s="90">
        <v>24</v>
      </c>
      <c r="E10" s="90">
        <v>25</v>
      </c>
      <c r="F10" s="90">
        <v>23</v>
      </c>
      <c r="G10" s="90">
        <v>30</v>
      </c>
      <c r="H10" s="90">
        <v>34</v>
      </c>
      <c r="I10" s="90">
        <v>37</v>
      </c>
      <c r="J10" s="90">
        <v>37</v>
      </c>
      <c r="K10" s="90">
        <v>41</v>
      </c>
      <c r="L10" s="90">
        <v>36</v>
      </c>
      <c r="M10" s="90">
        <v>40</v>
      </c>
      <c r="N10" s="95">
        <f>AVERAGE(B10:M10)</f>
        <v>33.416666666666664</v>
      </c>
    </row>
    <row r="11" spans="1:14" s="81" customFormat="1" ht="15.75">
      <c r="A11" s="83" t="s">
        <v>120</v>
      </c>
      <c r="B11" s="84">
        <v>1</v>
      </c>
      <c r="C11" s="84">
        <v>0</v>
      </c>
      <c r="D11" s="84">
        <v>0</v>
      </c>
      <c r="E11" s="84">
        <v>0</v>
      </c>
      <c r="F11" s="84">
        <v>1</v>
      </c>
      <c r="G11" s="84">
        <v>1</v>
      </c>
      <c r="H11" s="84">
        <v>2</v>
      </c>
      <c r="I11" s="84">
        <v>2</v>
      </c>
      <c r="J11" s="84">
        <v>2</v>
      </c>
      <c r="K11" s="84">
        <v>1</v>
      </c>
      <c r="L11" s="84">
        <v>1</v>
      </c>
      <c r="M11" s="84">
        <v>2</v>
      </c>
      <c r="N11" s="96">
        <f>AVERAGE(B11:M11)</f>
        <v>1.0833333333333333</v>
      </c>
    </row>
    <row r="12" spans="1:14" s="81" customFormat="1" ht="15.75">
      <c r="A12" s="86" t="s">
        <v>7</v>
      </c>
      <c r="B12" s="87">
        <f aca="true" t="shared" si="1" ref="B12:M12">SUM(B8:B11)</f>
        <v>1447</v>
      </c>
      <c r="C12" s="87">
        <f t="shared" si="1"/>
        <v>1454</v>
      </c>
      <c r="D12" s="87">
        <f t="shared" si="1"/>
        <v>1318</v>
      </c>
      <c r="E12" s="87">
        <f t="shared" si="1"/>
        <v>1269</v>
      </c>
      <c r="F12" s="87">
        <f t="shared" si="1"/>
        <v>1210</v>
      </c>
      <c r="G12" s="87">
        <f t="shared" si="1"/>
        <v>1258</v>
      </c>
      <c r="H12" s="87">
        <f t="shared" si="1"/>
        <v>1528</v>
      </c>
      <c r="I12" s="87">
        <f t="shared" si="1"/>
        <v>1574</v>
      </c>
      <c r="J12" s="87">
        <f t="shared" si="1"/>
        <v>1608</v>
      </c>
      <c r="K12" s="87">
        <f t="shared" si="1"/>
        <v>1524</v>
      </c>
      <c r="L12" s="87">
        <f t="shared" si="1"/>
        <v>1449</v>
      </c>
      <c r="M12" s="87">
        <f t="shared" si="1"/>
        <v>1403</v>
      </c>
      <c r="N12" s="87">
        <f>AVERAGE(B12:M12)</f>
        <v>1420.1666666666667</v>
      </c>
    </row>
    <row r="13" spans="1:14" s="81" customFormat="1" ht="15.75">
      <c r="A13" s="88" t="s">
        <v>34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 s="81" customFormat="1" ht="15.75">
      <c r="A14" s="127" t="s">
        <v>35</v>
      </c>
      <c r="B14" s="90">
        <v>116</v>
      </c>
      <c r="C14" s="90">
        <v>123</v>
      </c>
      <c r="D14" s="90">
        <v>113</v>
      </c>
      <c r="E14" s="90">
        <v>111</v>
      </c>
      <c r="F14" s="90">
        <v>109</v>
      </c>
      <c r="G14" s="90">
        <v>107</v>
      </c>
      <c r="H14" s="90">
        <v>115</v>
      </c>
      <c r="I14" s="90">
        <v>121</v>
      </c>
      <c r="J14" s="90">
        <v>126</v>
      </c>
      <c r="K14" s="90">
        <v>133</v>
      </c>
      <c r="L14" s="90">
        <v>130</v>
      </c>
      <c r="M14" s="90">
        <v>136</v>
      </c>
      <c r="N14" s="95">
        <f aca="true" t="shared" si="2" ref="N14:N23">AVERAGE(B14:M14)</f>
        <v>120</v>
      </c>
    </row>
    <row r="15" spans="1:14" s="81" customFormat="1" ht="15.75">
      <c r="A15" s="83" t="s">
        <v>105</v>
      </c>
      <c r="B15" s="84">
        <v>577</v>
      </c>
      <c r="C15" s="84">
        <v>594</v>
      </c>
      <c r="D15" s="84">
        <v>546</v>
      </c>
      <c r="E15" s="84">
        <v>543</v>
      </c>
      <c r="F15" s="84">
        <v>538</v>
      </c>
      <c r="G15" s="84">
        <v>529</v>
      </c>
      <c r="H15" s="84">
        <v>550</v>
      </c>
      <c r="I15" s="84">
        <v>551</v>
      </c>
      <c r="J15" s="84">
        <v>585</v>
      </c>
      <c r="K15" s="84">
        <v>578</v>
      </c>
      <c r="L15" s="84">
        <v>577</v>
      </c>
      <c r="M15" s="84">
        <v>583</v>
      </c>
      <c r="N15" s="96">
        <f t="shared" si="2"/>
        <v>562.5833333333334</v>
      </c>
    </row>
    <row r="16" spans="1:14" s="81" customFormat="1" ht="15.75">
      <c r="A16" s="89" t="s">
        <v>106</v>
      </c>
      <c r="B16" s="90">
        <v>169</v>
      </c>
      <c r="C16" s="90">
        <v>171</v>
      </c>
      <c r="D16" s="90">
        <v>151</v>
      </c>
      <c r="E16" s="90">
        <v>136</v>
      </c>
      <c r="F16" s="90">
        <v>128</v>
      </c>
      <c r="G16" s="90">
        <v>135</v>
      </c>
      <c r="H16" s="90">
        <v>137</v>
      </c>
      <c r="I16" s="90">
        <v>129</v>
      </c>
      <c r="J16" s="90">
        <v>135</v>
      </c>
      <c r="K16" s="90">
        <v>130</v>
      </c>
      <c r="L16" s="90">
        <v>130</v>
      </c>
      <c r="M16" s="90">
        <v>116</v>
      </c>
      <c r="N16" s="95">
        <f t="shared" si="2"/>
        <v>138.91666666666666</v>
      </c>
    </row>
    <row r="17" spans="1:14" s="81" customFormat="1" ht="15.75">
      <c r="A17" s="83" t="s">
        <v>107</v>
      </c>
      <c r="B17" s="84">
        <v>87</v>
      </c>
      <c r="C17" s="84">
        <v>82</v>
      </c>
      <c r="D17" s="84">
        <v>77</v>
      </c>
      <c r="E17" s="84">
        <v>71</v>
      </c>
      <c r="F17" s="84">
        <v>68</v>
      </c>
      <c r="G17" s="84">
        <v>72</v>
      </c>
      <c r="H17" s="84">
        <v>86</v>
      </c>
      <c r="I17" s="84">
        <v>83</v>
      </c>
      <c r="J17" s="84">
        <v>85</v>
      </c>
      <c r="K17" s="84">
        <v>84</v>
      </c>
      <c r="L17" s="84">
        <v>82</v>
      </c>
      <c r="M17" s="84">
        <v>79</v>
      </c>
      <c r="N17" s="96">
        <f t="shared" si="2"/>
        <v>79.66666666666667</v>
      </c>
    </row>
    <row r="18" spans="1:14" s="81" customFormat="1" ht="15.75">
      <c r="A18" s="89" t="s">
        <v>108</v>
      </c>
      <c r="B18" s="90">
        <v>214</v>
      </c>
      <c r="C18" s="90">
        <v>215</v>
      </c>
      <c r="D18" s="90">
        <v>207</v>
      </c>
      <c r="E18" s="90">
        <v>197</v>
      </c>
      <c r="F18" s="90">
        <v>177</v>
      </c>
      <c r="G18" s="90">
        <v>205</v>
      </c>
      <c r="H18" s="90">
        <v>321</v>
      </c>
      <c r="I18" s="90">
        <v>339</v>
      </c>
      <c r="J18" s="90">
        <v>332</v>
      </c>
      <c r="K18" s="90">
        <v>287</v>
      </c>
      <c r="L18" s="90">
        <v>255</v>
      </c>
      <c r="M18" s="90">
        <v>245</v>
      </c>
      <c r="N18" s="95">
        <f t="shared" si="2"/>
        <v>249.5</v>
      </c>
    </row>
    <row r="19" spans="1:14" s="81" customFormat="1" ht="15.75">
      <c r="A19" s="83" t="s">
        <v>109</v>
      </c>
      <c r="B19" s="84">
        <v>63</v>
      </c>
      <c r="C19" s="84">
        <v>53</v>
      </c>
      <c r="D19" s="84">
        <v>49</v>
      </c>
      <c r="E19" s="84">
        <v>38</v>
      </c>
      <c r="F19" s="84">
        <v>31</v>
      </c>
      <c r="G19" s="84">
        <v>43</v>
      </c>
      <c r="H19" s="84">
        <v>70</v>
      </c>
      <c r="I19" s="84">
        <v>72</v>
      </c>
      <c r="J19" s="84">
        <v>73</v>
      </c>
      <c r="K19" s="84">
        <v>75</v>
      </c>
      <c r="L19" s="84">
        <v>67</v>
      </c>
      <c r="M19" s="84">
        <v>64</v>
      </c>
      <c r="N19" s="96">
        <f t="shared" si="2"/>
        <v>58.166666666666664</v>
      </c>
    </row>
    <row r="20" spans="1:14" s="81" customFormat="1" ht="15.75">
      <c r="A20" s="128" t="s">
        <v>110</v>
      </c>
      <c r="B20" s="90">
        <v>170</v>
      </c>
      <c r="C20" s="90">
        <v>159</v>
      </c>
      <c r="D20" s="90">
        <v>135</v>
      </c>
      <c r="E20" s="90">
        <v>126</v>
      </c>
      <c r="F20" s="90">
        <v>115</v>
      </c>
      <c r="G20" s="90">
        <v>124</v>
      </c>
      <c r="H20" s="90">
        <v>161</v>
      </c>
      <c r="I20" s="90">
        <v>184</v>
      </c>
      <c r="J20" s="90">
        <v>184</v>
      </c>
      <c r="K20" s="90">
        <v>165</v>
      </c>
      <c r="L20" s="90">
        <v>144</v>
      </c>
      <c r="M20" s="90">
        <v>123</v>
      </c>
      <c r="N20" s="95">
        <f t="shared" si="2"/>
        <v>149.16666666666666</v>
      </c>
    </row>
    <row r="21" spans="1:14" s="81" customFormat="1" ht="15.75">
      <c r="A21" s="82" t="s">
        <v>111</v>
      </c>
      <c r="B21" s="84">
        <v>38</v>
      </c>
      <c r="C21" s="84">
        <v>45</v>
      </c>
      <c r="D21" s="84">
        <v>31</v>
      </c>
      <c r="E21" s="84">
        <v>37</v>
      </c>
      <c r="F21" s="84">
        <v>34</v>
      </c>
      <c r="G21" s="84">
        <v>31</v>
      </c>
      <c r="H21" s="84">
        <v>64</v>
      </c>
      <c r="I21" s="84">
        <v>70</v>
      </c>
      <c r="J21" s="84">
        <v>60</v>
      </c>
      <c r="K21" s="84">
        <v>50</v>
      </c>
      <c r="L21" s="84">
        <v>46</v>
      </c>
      <c r="M21" s="84">
        <v>42</v>
      </c>
      <c r="N21" s="96">
        <f t="shared" si="2"/>
        <v>45.666666666666664</v>
      </c>
    </row>
    <row r="22" spans="1:14" s="81" customFormat="1" ht="15.75">
      <c r="A22" s="91" t="s">
        <v>112</v>
      </c>
      <c r="B22" s="90">
        <v>13</v>
      </c>
      <c r="C22" s="90">
        <v>12</v>
      </c>
      <c r="D22" s="90">
        <v>9</v>
      </c>
      <c r="E22" s="90">
        <v>10</v>
      </c>
      <c r="F22" s="90">
        <v>10</v>
      </c>
      <c r="G22" s="90">
        <v>12</v>
      </c>
      <c r="H22" s="90">
        <v>24</v>
      </c>
      <c r="I22" s="90">
        <v>25</v>
      </c>
      <c r="J22" s="90">
        <v>28</v>
      </c>
      <c r="K22" s="90">
        <v>22</v>
      </c>
      <c r="L22" s="90">
        <v>18</v>
      </c>
      <c r="M22" s="90">
        <v>15</v>
      </c>
      <c r="N22" s="95">
        <f t="shared" si="2"/>
        <v>16.5</v>
      </c>
    </row>
    <row r="23" spans="1:14" s="81" customFormat="1" ht="15.75">
      <c r="A23" s="124" t="s">
        <v>7</v>
      </c>
      <c r="B23" s="126">
        <f aca="true" t="shared" si="3" ref="B23:M23">SUM(B14:B22)</f>
        <v>1447</v>
      </c>
      <c r="C23" s="126">
        <f t="shared" si="3"/>
        <v>1454</v>
      </c>
      <c r="D23" s="126">
        <f t="shared" si="3"/>
        <v>1318</v>
      </c>
      <c r="E23" s="126">
        <f t="shared" si="3"/>
        <v>1269</v>
      </c>
      <c r="F23" s="126">
        <f t="shared" si="3"/>
        <v>1210</v>
      </c>
      <c r="G23" s="126">
        <f t="shared" si="3"/>
        <v>1258</v>
      </c>
      <c r="H23" s="126">
        <f t="shared" si="3"/>
        <v>1528</v>
      </c>
      <c r="I23" s="126">
        <f t="shared" si="3"/>
        <v>1574</v>
      </c>
      <c r="J23" s="126">
        <f t="shared" si="3"/>
        <v>1608</v>
      </c>
      <c r="K23" s="126">
        <f t="shared" si="3"/>
        <v>1524</v>
      </c>
      <c r="L23" s="126">
        <f t="shared" si="3"/>
        <v>1449</v>
      </c>
      <c r="M23" s="126">
        <f t="shared" si="3"/>
        <v>1403</v>
      </c>
      <c r="N23" s="126">
        <f t="shared" si="2"/>
        <v>1420.1666666666667</v>
      </c>
    </row>
    <row r="24" spans="1:14" s="93" customFormat="1" ht="15.75">
      <c r="A24" s="100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4"/>
    </row>
    <row r="25" spans="1:14" ht="28.5" customHeight="1">
      <c r="A25" s="12" t="s">
        <v>87</v>
      </c>
      <c r="B25" s="9" t="s">
        <v>47</v>
      </c>
      <c r="C25" s="9" t="s">
        <v>48</v>
      </c>
      <c r="D25" s="9" t="s">
        <v>49</v>
      </c>
      <c r="E25" s="9" t="s">
        <v>50</v>
      </c>
      <c r="F25" s="9" t="s">
        <v>51</v>
      </c>
      <c r="G25" s="9" t="s">
        <v>52</v>
      </c>
      <c r="H25" s="9" t="s">
        <v>53</v>
      </c>
      <c r="I25" s="9" t="s">
        <v>54</v>
      </c>
      <c r="J25" s="9" t="s">
        <v>55</v>
      </c>
      <c r="K25" s="9" t="s">
        <v>56</v>
      </c>
      <c r="L25" s="9" t="s">
        <v>57</v>
      </c>
      <c r="M25" s="9" t="s">
        <v>58</v>
      </c>
      <c r="N25" s="10" t="s">
        <v>59</v>
      </c>
    </row>
    <row r="26" spans="1:14" ht="15">
      <c r="A26" s="92" t="s">
        <v>30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</row>
    <row r="27" spans="1:14" s="81" customFormat="1" ht="15.75">
      <c r="A27" s="89" t="s">
        <v>103</v>
      </c>
      <c r="B27" s="90">
        <v>827</v>
      </c>
      <c r="C27" s="90">
        <v>900</v>
      </c>
      <c r="D27" s="90">
        <v>874</v>
      </c>
      <c r="E27" s="90">
        <v>843</v>
      </c>
      <c r="F27" s="90">
        <v>772</v>
      </c>
      <c r="G27" s="90">
        <v>794</v>
      </c>
      <c r="H27" s="90">
        <v>902</v>
      </c>
      <c r="I27" s="90">
        <v>918</v>
      </c>
      <c r="J27" s="90">
        <v>927</v>
      </c>
      <c r="K27" s="90">
        <v>790</v>
      </c>
      <c r="L27" s="90">
        <v>887</v>
      </c>
      <c r="M27" s="90">
        <v>740</v>
      </c>
      <c r="N27" s="95">
        <f>AVERAGE(B27:M27)</f>
        <v>847.8333333333334</v>
      </c>
    </row>
    <row r="28" spans="1:14" s="81" customFormat="1" ht="15.75">
      <c r="A28" s="83" t="s">
        <v>104</v>
      </c>
      <c r="B28" s="84">
        <v>709</v>
      </c>
      <c r="C28" s="84">
        <v>743</v>
      </c>
      <c r="D28" s="84">
        <v>722</v>
      </c>
      <c r="E28" s="84">
        <v>675</v>
      </c>
      <c r="F28" s="84">
        <v>642</v>
      </c>
      <c r="G28" s="84">
        <v>686</v>
      </c>
      <c r="H28" s="84">
        <v>821</v>
      </c>
      <c r="I28" s="84">
        <v>871</v>
      </c>
      <c r="J28" s="84">
        <v>839</v>
      </c>
      <c r="K28" s="84">
        <v>878</v>
      </c>
      <c r="L28" s="84">
        <v>760</v>
      </c>
      <c r="M28" s="84">
        <v>869</v>
      </c>
      <c r="N28" s="96">
        <f>AVERAGE(B28:M28)</f>
        <v>767.9166666666666</v>
      </c>
    </row>
    <row r="29" spans="1:14" s="81" customFormat="1" ht="15.75">
      <c r="A29" s="86" t="s">
        <v>7</v>
      </c>
      <c r="B29" s="87">
        <f aca="true" t="shared" si="4" ref="B29:M29">SUM(B27:B28)</f>
        <v>1536</v>
      </c>
      <c r="C29" s="87">
        <f t="shared" si="4"/>
        <v>1643</v>
      </c>
      <c r="D29" s="87">
        <f t="shared" si="4"/>
        <v>1596</v>
      </c>
      <c r="E29" s="87">
        <f t="shared" si="4"/>
        <v>1518</v>
      </c>
      <c r="F29" s="87">
        <f t="shared" si="4"/>
        <v>1414</v>
      </c>
      <c r="G29" s="87">
        <f t="shared" si="4"/>
        <v>1480</v>
      </c>
      <c r="H29" s="87">
        <f t="shared" si="4"/>
        <v>1723</v>
      </c>
      <c r="I29" s="87">
        <f t="shared" si="4"/>
        <v>1789</v>
      </c>
      <c r="J29" s="87">
        <f t="shared" si="4"/>
        <v>1766</v>
      </c>
      <c r="K29" s="87">
        <f t="shared" si="4"/>
        <v>1668</v>
      </c>
      <c r="L29" s="87">
        <f t="shared" si="4"/>
        <v>1647</v>
      </c>
      <c r="M29" s="87">
        <f t="shared" si="4"/>
        <v>1609</v>
      </c>
      <c r="N29" s="87">
        <f>AVERAGE(B29:M29)</f>
        <v>1615.75</v>
      </c>
    </row>
    <row r="30" spans="1:14" s="81" customFormat="1" ht="15.75">
      <c r="A30" s="88" t="s">
        <v>31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</row>
    <row r="31" spans="1:14" s="81" customFormat="1" ht="15.75">
      <c r="A31" s="89" t="s">
        <v>119</v>
      </c>
      <c r="B31" s="90">
        <v>509</v>
      </c>
      <c r="C31" s="90">
        <v>544</v>
      </c>
      <c r="D31" s="90">
        <v>536</v>
      </c>
      <c r="E31" s="90">
        <v>508</v>
      </c>
      <c r="F31" s="90">
        <v>492</v>
      </c>
      <c r="G31" s="90">
        <v>514</v>
      </c>
      <c r="H31" s="90">
        <v>584</v>
      </c>
      <c r="I31" s="90">
        <v>579</v>
      </c>
      <c r="J31" s="90">
        <v>557</v>
      </c>
      <c r="K31" s="90">
        <v>531</v>
      </c>
      <c r="L31" s="90">
        <v>500</v>
      </c>
      <c r="M31" s="90">
        <v>490</v>
      </c>
      <c r="N31" s="95">
        <f>AVERAGE(B31:M31)</f>
        <v>528.6666666666666</v>
      </c>
    </row>
    <row r="32" spans="1:14" s="81" customFormat="1" ht="15.75">
      <c r="A32" s="83" t="s">
        <v>32</v>
      </c>
      <c r="B32" s="84">
        <v>983</v>
      </c>
      <c r="C32" s="84">
        <v>1045</v>
      </c>
      <c r="D32" s="84">
        <v>1006</v>
      </c>
      <c r="E32" s="84">
        <v>959</v>
      </c>
      <c r="F32" s="84">
        <v>875</v>
      </c>
      <c r="G32" s="84">
        <v>917</v>
      </c>
      <c r="H32" s="84">
        <v>1087</v>
      </c>
      <c r="I32" s="84">
        <v>1155</v>
      </c>
      <c r="J32" s="84">
        <v>1146</v>
      </c>
      <c r="K32" s="84">
        <v>1067</v>
      </c>
      <c r="L32" s="84">
        <v>1074</v>
      </c>
      <c r="M32" s="84">
        <v>1048</v>
      </c>
      <c r="N32" s="96">
        <v>1031</v>
      </c>
    </row>
    <row r="33" spans="1:14" s="81" customFormat="1" ht="15.75">
      <c r="A33" s="89" t="s">
        <v>33</v>
      </c>
      <c r="B33" s="90">
        <v>43</v>
      </c>
      <c r="C33" s="90">
        <v>53</v>
      </c>
      <c r="D33" s="90">
        <v>53</v>
      </c>
      <c r="E33" s="90">
        <v>50</v>
      </c>
      <c r="F33" s="90">
        <v>47</v>
      </c>
      <c r="G33" s="90">
        <v>49</v>
      </c>
      <c r="H33" s="90">
        <v>52</v>
      </c>
      <c r="I33" s="90">
        <v>55</v>
      </c>
      <c r="J33" s="90">
        <v>63</v>
      </c>
      <c r="K33" s="90">
        <v>70</v>
      </c>
      <c r="L33" s="90">
        <v>73</v>
      </c>
      <c r="M33" s="90">
        <v>70</v>
      </c>
      <c r="N33" s="95">
        <f>AVERAGE(B33:M33)</f>
        <v>56.5</v>
      </c>
    </row>
    <row r="34" spans="1:14" s="81" customFormat="1" ht="15.75">
      <c r="A34" s="83" t="s">
        <v>120</v>
      </c>
      <c r="B34" s="84">
        <v>1</v>
      </c>
      <c r="C34" s="84">
        <v>1</v>
      </c>
      <c r="D34" s="84">
        <v>1</v>
      </c>
      <c r="E34" s="84">
        <v>1</v>
      </c>
      <c r="F34" s="84">
        <v>0</v>
      </c>
      <c r="G34" s="84">
        <v>0</v>
      </c>
      <c r="H34" s="84"/>
      <c r="I34" s="84">
        <v>0</v>
      </c>
      <c r="J34" s="84">
        <v>0</v>
      </c>
      <c r="K34" s="84">
        <v>0</v>
      </c>
      <c r="L34" s="84">
        <v>0</v>
      </c>
      <c r="M34" s="84">
        <v>1</v>
      </c>
      <c r="N34" s="96">
        <f>AVERAGE(B34:M34)</f>
        <v>0.45454545454545453</v>
      </c>
    </row>
    <row r="35" spans="1:14" s="81" customFormat="1" ht="15.75">
      <c r="A35" s="86" t="s">
        <v>7</v>
      </c>
      <c r="B35" s="87">
        <f aca="true" t="shared" si="5" ref="B35:M35">SUM(B31:B34)</f>
        <v>1536</v>
      </c>
      <c r="C35" s="87">
        <f t="shared" si="5"/>
        <v>1643</v>
      </c>
      <c r="D35" s="87">
        <f t="shared" si="5"/>
        <v>1596</v>
      </c>
      <c r="E35" s="87">
        <f t="shared" si="5"/>
        <v>1518</v>
      </c>
      <c r="F35" s="87">
        <f t="shared" si="5"/>
        <v>1414</v>
      </c>
      <c r="G35" s="87">
        <f t="shared" si="5"/>
        <v>1480</v>
      </c>
      <c r="H35" s="87">
        <f t="shared" si="5"/>
        <v>1723</v>
      </c>
      <c r="I35" s="87">
        <f t="shared" si="5"/>
        <v>1789</v>
      </c>
      <c r="J35" s="87">
        <f t="shared" si="5"/>
        <v>1766</v>
      </c>
      <c r="K35" s="87">
        <f t="shared" si="5"/>
        <v>1668</v>
      </c>
      <c r="L35" s="87">
        <f t="shared" si="5"/>
        <v>1647</v>
      </c>
      <c r="M35" s="87">
        <f t="shared" si="5"/>
        <v>1609</v>
      </c>
      <c r="N35" s="87">
        <f>AVERAGE(B35:M35)</f>
        <v>1615.75</v>
      </c>
    </row>
    <row r="36" spans="1:14" s="81" customFormat="1" ht="15.75">
      <c r="A36" s="88" t="s">
        <v>34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</row>
    <row r="37" spans="1:14" s="81" customFormat="1" ht="15.75">
      <c r="A37" s="127" t="s">
        <v>35</v>
      </c>
      <c r="B37" s="90">
        <v>140</v>
      </c>
      <c r="C37" s="90">
        <v>147</v>
      </c>
      <c r="D37" s="90">
        <v>150</v>
      </c>
      <c r="E37" s="90">
        <v>154</v>
      </c>
      <c r="F37" s="90">
        <v>148</v>
      </c>
      <c r="G37" s="90">
        <v>155</v>
      </c>
      <c r="H37" s="90">
        <v>162</v>
      </c>
      <c r="I37" s="90">
        <v>153</v>
      </c>
      <c r="J37" s="90">
        <v>156</v>
      </c>
      <c r="K37" s="90">
        <v>164</v>
      </c>
      <c r="L37" s="90">
        <v>160</v>
      </c>
      <c r="M37" s="90">
        <v>161</v>
      </c>
      <c r="N37" s="95">
        <f aca="true" t="shared" si="6" ref="N37:N46">AVERAGE(B37:M37)</f>
        <v>154.16666666666666</v>
      </c>
    </row>
    <row r="38" spans="1:14" s="81" customFormat="1" ht="15.75">
      <c r="A38" s="83" t="s">
        <v>105</v>
      </c>
      <c r="B38" s="84">
        <v>656</v>
      </c>
      <c r="C38" s="84">
        <v>708</v>
      </c>
      <c r="D38" s="84">
        <v>709</v>
      </c>
      <c r="E38" s="84">
        <v>685</v>
      </c>
      <c r="F38" s="84">
        <v>688</v>
      </c>
      <c r="G38" s="84">
        <v>681</v>
      </c>
      <c r="H38" s="84">
        <v>674</v>
      </c>
      <c r="I38" s="84">
        <v>678</v>
      </c>
      <c r="J38" s="84">
        <v>691</v>
      </c>
      <c r="K38" s="84">
        <v>694</v>
      </c>
      <c r="L38" s="84">
        <v>700</v>
      </c>
      <c r="M38" s="84">
        <v>697</v>
      </c>
      <c r="N38" s="96">
        <f t="shared" si="6"/>
        <v>688.4166666666666</v>
      </c>
    </row>
    <row r="39" spans="1:14" s="81" customFormat="1" ht="15.75">
      <c r="A39" s="89" t="s">
        <v>106</v>
      </c>
      <c r="B39" s="90">
        <v>129</v>
      </c>
      <c r="C39" s="90">
        <v>139</v>
      </c>
      <c r="D39" s="90">
        <v>135</v>
      </c>
      <c r="E39" s="90">
        <v>121</v>
      </c>
      <c r="F39" s="90">
        <v>108</v>
      </c>
      <c r="G39" s="90">
        <v>121</v>
      </c>
      <c r="H39" s="90">
        <v>127</v>
      </c>
      <c r="I39" s="90">
        <v>130</v>
      </c>
      <c r="J39" s="90">
        <v>130</v>
      </c>
      <c r="K39" s="90">
        <v>125</v>
      </c>
      <c r="L39" s="90">
        <v>125</v>
      </c>
      <c r="M39" s="90">
        <v>120</v>
      </c>
      <c r="N39" s="95">
        <f t="shared" si="6"/>
        <v>125.83333333333333</v>
      </c>
    </row>
    <row r="40" spans="1:14" s="81" customFormat="1" ht="15.75">
      <c r="A40" s="83" t="s">
        <v>107</v>
      </c>
      <c r="B40" s="84">
        <v>82</v>
      </c>
      <c r="C40" s="84">
        <v>76</v>
      </c>
      <c r="D40" s="84">
        <v>75</v>
      </c>
      <c r="E40" s="84">
        <v>73</v>
      </c>
      <c r="F40" s="84">
        <v>72</v>
      </c>
      <c r="G40" s="84">
        <v>80</v>
      </c>
      <c r="H40" s="84">
        <v>87</v>
      </c>
      <c r="I40" s="84">
        <v>81</v>
      </c>
      <c r="J40" s="84">
        <v>77</v>
      </c>
      <c r="K40" s="84">
        <v>67</v>
      </c>
      <c r="L40" s="84">
        <v>75</v>
      </c>
      <c r="M40" s="84">
        <v>69</v>
      </c>
      <c r="N40" s="96">
        <f t="shared" si="6"/>
        <v>76.16666666666667</v>
      </c>
    </row>
    <row r="41" spans="1:14" s="81" customFormat="1" ht="15.75">
      <c r="A41" s="89" t="s">
        <v>108</v>
      </c>
      <c r="B41" s="90">
        <v>267</v>
      </c>
      <c r="C41" s="90">
        <v>285</v>
      </c>
      <c r="D41" s="90">
        <v>258</v>
      </c>
      <c r="E41" s="90">
        <v>235</v>
      </c>
      <c r="F41" s="90">
        <v>200</v>
      </c>
      <c r="G41" s="90">
        <v>246</v>
      </c>
      <c r="H41" s="90">
        <v>377</v>
      </c>
      <c r="I41" s="90">
        <v>399</v>
      </c>
      <c r="J41" s="90">
        <v>371</v>
      </c>
      <c r="K41" s="90">
        <v>319</v>
      </c>
      <c r="L41" s="90">
        <v>306</v>
      </c>
      <c r="M41" s="90">
        <v>295</v>
      </c>
      <c r="N41" s="95">
        <f t="shared" si="6"/>
        <v>296.5</v>
      </c>
    </row>
    <row r="42" spans="1:14" s="81" customFormat="1" ht="15.75" customHeight="1">
      <c r="A42" s="83" t="s">
        <v>109</v>
      </c>
      <c r="B42" s="84">
        <v>74</v>
      </c>
      <c r="C42" s="84">
        <v>77</v>
      </c>
      <c r="D42" s="84">
        <v>64</v>
      </c>
      <c r="E42" s="84">
        <v>56</v>
      </c>
      <c r="F42" s="84">
        <v>42</v>
      </c>
      <c r="G42" s="84">
        <v>46</v>
      </c>
      <c r="H42" s="84">
        <v>49</v>
      </c>
      <c r="I42" s="84">
        <v>46</v>
      </c>
      <c r="J42" s="84">
        <v>48</v>
      </c>
      <c r="K42" s="84">
        <v>45</v>
      </c>
      <c r="L42" s="84">
        <v>46</v>
      </c>
      <c r="M42" s="84">
        <v>35</v>
      </c>
      <c r="N42" s="96">
        <f t="shared" si="6"/>
        <v>52.333333333333336</v>
      </c>
    </row>
    <row r="43" spans="1:14" s="81" customFormat="1" ht="15.75">
      <c r="A43" s="128" t="s">
        <v>110</v>
      </c>
      <c r="B43" s="129">
        <v>139</v>
      </c>
      <c r="C43" s="129">
        <v>153</v>
      </c>
      <c r="D43" s="129">
        <v>149</v>
      </c>
      <c r="E43" s="129">
        <v>140</v>
      </c>
      <c r="F43" s="129">
        <v>118</v>
      </c>
      <c r="G43" s="129">
        <v>115</v>
      </c>
      <c r="H43" s="129">
        <v>162</v>
      </c>
      <c r="I43" s="129">
        <v>187</v>
      </c>
      <c r="J43" s="129">
        <v>184</v>
      </c>
      <c r="K43" s="129">
        <v>172</v>
      </c>
      <c r="L43" s="129">
        <v>165</v>
      </c>
      <c r="M43" s="129">
        <v>170</v>
      </c>
      <c r="N43" s="87">
        <f t="shared" si="6"/>
        <v>154.5</v>
      </c>
    </row>
    <row r="44" spans="1:14" s="81" customFormat="1" ht="15.75">
      <c r="A44" s="82" t="s">
        <v>111</v>
      </c>
      <c r="B44" s="82">
        <v>37</v>
      </c>
      <c r="C44" s="82">
        <v>47</v>
      </c>
      <c r="D44" s="82">
        <v>45</v>
      </c>
      <c r="E44" s="82">
        <v>45</v>
      </c>
      <c r="F44" s="82">
        <v>33</v>
      </c>
      <c r="G44" s="82">
        <v>32</v>
      </c>
      <c r="H44" s="82">
        <v>66</v>
      </c>
      <c r="I44" s="82">
        <v>89</v>
      </c>
      <c r="J44" s="82">
        <v>83</v>
      </c>
      <c r="K44" s="82">
        <v>68</v>
      </c>
      <c r="L44" s="82">
        <v>56</v>
      </c>
      <c r="M44" s="82">
        <v>49</v>
      </c>
      <c r="N44" s="97">
        <f t="shared" si="6"/>
        <v>54.166666666666664</v>
      </c>
    </row>
    <row r="45" spans="1:14" s="81" customFormat="1" ht="15.75">
      <c r="A45" s="91" t="s">
        <v>112</v>
      </c>
      <c r="B45" s="91">
        <v>12</v>
      </c>
      <c r="C45" s="91">
        <v>11</v>
      </c>
      <c r="D45" s="91">
        <v>11</v>
      </c>
      <c r="E45" s="91">
        <v>9</v>
      </c>
      <c r="F45" s="91">
        <v>5</v>
      </c>
      <c r="G45" s="91">
        <v>4</v>
      </c>
      <c r="H45" s="91">
        <v>19</v>
      </c>
      <c r="I45" s="91">
        <v>26</v>
      </c>
      <c r="J45" s="91">
        <v>26</v>
      </c>
      <c r="K45" s="91">
        <v>14</v>
      </c>
      <c r="L45" s="91">
        <v>14</v>
      </c>
      <c r="M45" s="91">
        <v>13</v>
      </c>
      <c r="N45" s="98">
        <f t="shared" si="6"/>
        <v>13.666666666666666</v>
      </c>
    </row>
    <row r="46" spans="1:14" s="81" customFormat="1" ht="15.75">
      <c r="A46" s="124" t="s">
        <v>7</v>
      </c>
      <c r="B46" s="125">
        <f aca="true" t="shared" si="7" ref="B46:M46">SUM(B37:B45)</f>
        <v>1536</v>
      </c>
      <c r="C46" s="125">
        <f t="shared" si="7"/>
        <v>1643</v>
      </c>
      <c r="D46" s="125">
        <f t="shared" si="7"/>
        <v>1596</v>
      </c>
      <c r="E46" s="125">
        <f t="shared" si="7"/>
        <v>1518</v>
      </c>
      <c r="F46" s="125">
        <f t="shared" si="7"/>
        <v>1414</v>
      </c>
      <c r="G46" s="125">
        <f t="shared" si="7"/>
        <v>1480</v>
      </c>
      <c r="H46" s="125">
        <f t="shared" si="7"/>
        <v>1723</v>
      </c>
      <c r="I46" s="125">
        <f t="shared" si="7"/>
        <v>1789</v>
      </c>
      <c r="J46" s="125">
        <f t="shared" si="7"/>
        <v>1766</v>
      </c>
      <c r="K46" s="125">
        <f t="shared" si="7"/>
        <v>1668</v>
      </c>
      <c r="L46" s="125">
        <f t="shared" si="7"/>
        <v>1647</v>
      </c>
      <c r="M46" s="125">
        <f t="shared" si="7"/>
        <v>1609</v>
      </c>
      <c r="N46" s="126">
        <f t="shared" si="6"/>
        <v>1615.75</v>
      </c>
    </row>
    <row r="47" spans="1:14" s="93" customFormat="1" ht="15.75">
      <c r="A47" s="100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4"/>
    </row>
    <row r="48" spans="1:14" ht="28.5" customHeight="1">
      <c r="A48" s="150" t="s">
        <v>102</v>
      </c>
      <c r="B48" s="9" t="s">
        <v>47</v>
      </c>
      <c r="C48" s="9" t="s">
        <v>48</v>
      </c>
      <c r="D48" s="9" t="s">
        <v>49</v>
      </c>
      <c r="E48" s="9" t="s">
        <v>50</v>
      </c>
      <c r="F48" s="9" t="s">
        <v>51</v>
      </c>
      <c r="G48" s="9" t="s">
        <v>52</v>
      </c>
      <c r="H48" s="9" t="s">
        <v>53</v>
      </c>
      <c r="I48" s="9" t="s">
        <v>54</v>
      </c>
      <c r="J48" s="9" t="s">
        <v>55</v>
      </c>
      <c r="K48" s="9" t="s">
        <v>56</v>
      </c>
      <c r="L48" s="9" t="s">
        <v>57</v>
      </c>
      <c r="M48" s="9" t="s">
        <v>58</v>
      </c>
      <c r="N48" s="10" t="s">
        <v>59</v>
      </c>
    </row>
    <row r="49" spans="1:14" ht="15">
      <c r="A49" s="92" t="s">
        <v>30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0" spans="1:14" s="81" customFormat="1" ht="15.75">
      <c r="A50" s="89" t="s">
        <v>103</v>
      </c>
      <c r="B50" s="90">
        <v>887</v>
      </c>
      <c r="C50" s="90">
        <v>912</v>
      </c>
      <c r="D50" s="90">
        <v>900</v>
      </c>
      <c r="E50" s="90">
        <v>884</v>
      </c>
      <c r="F50" s="90">
        <v>826</v>
      </c>
      <c r="G50" s="90">
        <v>840</v>
      </c>
      <c r="H50" s="90">
        <v>949</v>
      </c>
      <c r="I50" s="90">
        <v>985</v>
      </c>
      <c r="J50" s="90">
        <v>976</v>
      </c>
      <c r="K50" s="90">
        <v>935</v>
      </c>
      <c r="L50" s="90">
        <v>957</v>
      </c>
      <c r="M50" s="90">
        <v>929</v>
      </c>
      <c r="N50" s="95">
        <f>AVERAGE(B50:M50)</f>
        <v>915</v>
      </c>
    </row>
    <row r="51" spans="1:14" s="81" customFormat="1" ht="15.75">
      <c r="A51" s="83" t="s">
        <v>104</v>
      </c>
      <c r="B51" s="84">
        <v>762</v>
      </c>
      <c r="C51" s="84">
        <v>763</v>
      </c>
      <c r="D51" s="84">
        <v>759</v>
      </c>
      <c r="E51" s="84">
        <v>741</v>
      </c>
      <c r="F51" s="84">
        <v>716</v>
      </c>
      <c r="G51" s="84">
        <v>721</v>
      </c>
      <c r="H51" s="84">
        <v>937</v>
      </c>
      <c r="I51" s="84">
        <v>943</v>
      </c>
      <c r="J51" s="84">
        <v>925</v>
      </c>
      <c r="K51" s="84">
        <v>871</v>
      </c>
      <c r="L51" s="84">
        <v>825</v>
      </c>
      <c r="M51" s="84">
        <v>823</v>
      </c>
      <c r="N51" s="96">
        <f>AVERAGE(B51:M51)</f>
        <v>815.5</v>
      </c>
    </row>
    <row r="52" spans="1:14" s="81" customFormat="1" ht="15.75">
      <c r="A52" s="86" t="s">
        <v>7</v>
      </c>
      <c r="B52" s="87">
        <f>SUM(B50:B51)</f>
        <v>1649</v>
      </c>
      <c r="C52" s="87">
        <f>SUM(C50:C51)</f>
        <v>1675</v>
      </c>
      <c r="D52" s="87">
        <f>SUM(D50:D51)</f>
        <v>1659</v>
      </c>
      <c r="E52" s="87">
        <f>SUM(E50:E51)</f>
        <v>1625</v>
      </c>
      <c r="F52" s="87">
        <f>SUM(F50:F51)</f>
        <v>1542</v>
      </c>
      <c r="G52" s="87">
        <v>1561</v>
      </c>
      <c r="H52" s="87">
        <v>1886</v>
      </c>
      <c r="I52" s="87">
        <v>1928</v>
      </c>
      <c r="J52" s="87">
        <v>1901</v>
      </c>
      <c r="K52" s="87">
        <v>1806</v>
      </c>
      <c r="L52" s="87">
        <v>1782</v>
      </c>
      <c r="M52" s="87">
        <v>1752</v>
      </c>
      <c r="N52" s="87">
        <f>SUM(N50:N51)</f>
        <v>1730.5</v>
      </c>
    </row>
    <row r="53" spans="1:14" s="81" customFormat="1" ht="15.75">
      <c r="A53" s="88" t="s">
        <v>31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96"/>
    </row>
    <row r="54" spans="1:14" s="81" customFormat="1" ht="15.75">
      <c r="A54" s="89" t="s">
        <v>119</v>
      </c>
      <c r="B54" s="90">
        <v>496</v>
      </c>
      <c r="C54" s="90">
        <v>526</v>
      </c>
      <c r="D54" s="90">
        <v>524</v>
      </c>
      <c r="E54" s="90">
        <v>544</v>
      </c>
      <c r="F54" s="90">
        <v>499</v>
      </c>
      <c r="G54" s="90">
        <v>511</v>
      </c>
      <c r="H54" s="90">
        <v>602</v>
      </c>
      <c r="I54" s="90">
        <v>607</v>
      </c>
      <c r="J54" s="90">
        <v>595</v>
      </c>
      <c r="K54" s="90">
        <v>549</v>
      </c>
      <c r="L54" s="90">
        <v>553</v>
      </c>
      <c r="M54" s="90">
        <v>525</v>
      </c>
      <c r="N54" s="95">
        <f>AVERAGE(B54:M54)</f>
        <v>544.25</v>
      </c>
    </row>
    <row r="55" spans="1:14" s="81" customFormat="1" ht="15.75">
      <c r="A55" s="83" t="s">
        <v>32</v>
      </c>
      <c r="B55" s="84">
        <v>1074</v>
      </c>
      <c r="C55" s="84">
        <v>1093</v>
      </c>
      <c r="D55" s="84">
        <v>1066</v>
      </c>
      <c r="E55" s="84">
        <v>1019</v>
      </c>
      <c r="F55" s="84">
        <v>981</v>
      </c>
      <c r="G55" s="84">
        <v>989</v>
      </c>
      <c r="H55" s="84">
        <v>1208</v>
      </c>
      <c r="I55" s="84">
        <v>1252</v>
      </c>
      <c r="J55" s="84">
        <v>1232</v>
      </c>
      <c r="K55" s="84">
        <v>1185</v>
      </c>
      <c r="L55" s="84">
        <v>1156</v>
      </c>
      <c r="M55" s="84">
        <v>1156</v>
      </c>
      <c r="N55" s="96">
        <f>AVERAGE(B55:M55)</f>
        <v>1117.5833333333333</v>
      </c>
    </row>
    <row r="56" spans="1:14" s="81" customFormat="1" ht="15.75">
      <c r="A56" s="89" t="s">
        <v>33</v>
      </c>
      <c r="B56" s="90">
        <v>78</v>
      </c>
      <c r="C56" s="90">
        <v>55</v>
      </c>
      <c r="D56" s="90">
        <v>68</v>
      </c>
      <c r="E56" s="90">
        <v>60</v>
      </c>
      <c r="F56" s="90">
        <v>62</v>
      </c>
      <c r="G56" s="90">
        <v>61</v>
      </c>
      <c r="H56" s="90">
        <v>76</v>
      </c>
      <c r="I56" s="90">
        <v>69</v>
      </c>
      <c r="J56" s="90">
        <v>74</v>
      </c>
      <c r="K56" s="90">
        <v>72</v>
      </c>
      <c r="L56" s="90">
        <v>73</v>
      </c>
      <c r="M56" s="90">
        <v>71</v>
      </c>
      <c r="N56" s="95">
        <f>AVERAGE(B56:M56)</f>
        <v>68.25</v>
      </c>
    </row>
    <row r="57" spans="1:14" s="81" customFormat="1" ht="15.75">
      <c r="A57" s="83" t="s">
        <v>120</v>
      </c>
      <c r="B57" s="84">
        <v>1</v>
      </c>
      <c r="C57" s="84">
        <v>1</v>
      </c>
      <c r="D57" s="84">
        <v>1</v>
      </c>
      <c r="E57" s="84">
        <v>2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  <c r="N57" s="96">
        <f>AVERAGE(B57:M57)</f>
        <v>0.4166666666666667</v>
      </c>
    </row>
    <row r="58" spans="1:14" s="81" customFormat="1" ht="15.75">
      <c r="A58" s="86" t="s">
        <v>7</v>
      </c>
      <c r="B58" s="87">
        <f>SUM(B54:B57)</f>
        <v>1649</v>
      </c>
      <c r="C58" s="87">
        <f>SUM(C54:C57)</f>
        <v>1675</v>
      </c>
      <c r="D58" s="87">
        <f>SUM(D54:D57)</f>
        <v>1659</v>
      </c>
      <c r="E58" s="87">
        <f>SUM(E54:E57)</f>
        <v>1625</v>
      </c>
      <c r="F58" s="87">
        <f>SUM(F54:F57)</f>
        <v>1542</v>
      </c>
      <c r="G58" s="87">
        <v>1561</v>
      </c>
      <c r="H58" s="87">
        <v>1886</v>
      </c>
      <c r="I58" s="87">
        <v>1928</v>
      </c>
      <c r="J58" s="87">
        <v>1901</v>
      </c>
      <c r="K58" s="87">
        <v>1806</v>
      </c>
      <c r="L58" s="87">
        <v>1782</v>
      </c>
      <c r="M58" s="87">
        <v>1752</v>
      </c>
      <c r="N58" s="87">
        <f>SUM(N54:N57)</f>
        <v>1730.5</v>
      </c>
    </row>
    <row r="59" spans="1:14" s="81" customFormat="1" ht="15.75">
      <c r="A59" s="88" t="s">
        <v>34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96"/>
    </row>
    <row r="60" spans="1:14" s="81" customFormat="1" ht="15.75">
      <c r="A60" s="127" t="s">
        <v>35</v>
      </c>
      <c r="B60" s="90">
        <v>160</v>
      </c>
      <c r="C60" s="90">
        <v>165</v>
      </c>
      <c r="D60" s="90">
        <v>165</v>
      </c>
      <c r="E60" s="90">
        <v>166</v>
      </c>
      <c r="F60" s="90">
        <v>164</v>
      </c>
      <c r="G60" s="90">
        <v>172</v>
      </c>
      <c r="H60" s="90">
        <v>174</v>
      </c>
      <c r="I60" s="90">
        <v>176</v>
      </c>
      <c r="J60" s="90">
        <v>174</v>
      </c>
      <c r="K60" s="90">
        <v>175</v>
      </c>
      <c r="L60" s="90">
        <v>175</v>
      </c>
      <c r="M60" s="90">
        <v>179</v>
      </c>
      <c r="N60" s="95">
        <f aca="true" t="shared" si="8" ref="N60:N68">AVERAGE(B60:M60)</f>
        <v>170.41666666666666</v>
      </c>
    </row>
    <row r="61" spans="1:14" s="81" customFormat="1" ht="15.75">
      <c r="A61" s="83" t="s">
        <v>105</v>
      </c>
      <c r="B61" s="84">
        <v>704</v>
      </c>
      <c r="C61" s="84">
        <v>734</v>
      </c>
      <c r="D61" s="84">
        <v>752</v>
      </c>
      <c r="E61" s="84">
        <v>762</v>
      </c>
      <c r="F61" s="84">
        <v>744</v>
      </c>
      <c r="G61" s="84">
        <v>721</v>
      </c>
      <c r="H61" s="84">
        <v>725</v>
      </c>
      <c r="I61" s="84">
        <v>726</v>
      </c>
      <c r="J61" s="84">
        <v>739</v>
      </c>
      <c r="K61" s="84">
        <v>733</v>
      </c>
      <c r="L61" s="84">
        <v>765</v>
      </c>
      <c r="M61" s="84">
        <v>744</v>
      </c>
      <c r="N61" s="96">
        <v>738</v>
      </c>
    </row>
    <row r="62" spans="1:14" s="81" customFormat="1" ht="15.75">
      <c r="A62" s="89" t="s">
        <v>106</v>
      </c>
      <c r="B62" s="90">
        <v>130</v>
      </c>
      <c r="C62" s="90">
        <v>133</v>
      </c>
      <c r="D62" s="90">
        <v>133</v>
      </c>
      <c r="E62" s="90">
        <v>125</v>
      </c>
      <c r="F62" s="90">
        <v>114</v>
      </c>
      <c r="G62" s="90">
        <v>122</v>
      </c>
      <c r="H62" s="90">
        <v>149</v>
      </c>
      <c r="I62" s="90">
        <v>138</v>
      </c>
      <c r="J62" s="90">
        <v>148</v>
      </c>
      <c r="K62" s="90">
        <v>160</v>
      </c>
      <c r="L62" s="90">
        <v>163</v>
      </c>
      <c r="M62" s="90">
        <v>153</v>
      </c>
      <c r="N62" s="95">
        <f t="shared" si="8"/>
        <v>139</v>
      </c>
    </row>
    <row r="63" spans="1:14" s="81" customFormat="1" ht="15.75">
      <c r="A63" s="83" t="s">
        <v>107</v>
      </c>
      <c r="B63" s="84">
        <v>74</v>
      </c>
      <c r="C63" s="84">
        <v>73</v>
      </c>
      <c r="D63" s="84">
        <v>62</v>
      </c>
      <c r="E63" s="84">
        <v>59</v>
      </c>
      <c r="F63" s="84">
        <v>58</v>
      </c>
      <c r="G63" s="84">
        <v>71</v>
      </c>
      <c r="H63" s="84">
        <v>95</v>
      </c>
      <c r="I63" s="84">
        <v>91</v>
      </c>
      <c r="J63" s="84">
        <v>84</v>
      </c>
      <c r="K63" s="84">
        <v>72</v>
      </c>
      <c r="L63" s="84">
        <v>69</v>
      </c>
      <c r="M63" s="84">
        <v>70</v>
      </c>
      <c r="N63" s="96">
        <f t="shared" si="8"/>
        <v>73.16666666666667</v>
      </c>
    </row>
    <row r="64" spans="1:14" s="81" customFormat="1" ht="15.75">
      <c r="A64" s="89" t="s">
        <v>108</v>
      </c>
      <c r="B64" s="90">
        <v>310</v>
      </c>
      <c r="C64" s="90">
        <v>294</v>
      </c>
      <c r="D64" s="90">
        <v>288</v>
      </c>
      <c r="E64" s="90">
        <v>267</v>
      </c>
      <c r="F64" s="90">
        <v>247</v>
      </c>
      <c r="G64" s="90">
        <v>262</v>
      </c>
      <c r="H64" s="90">
        <v>406</v>
      </c>
      <c r="I64" s="90">
        <v>424</v>
      </c>
      <c r="J64" s="90">
        <v>398</v>
      </c>
      <c r="K64" s="90">
        <v>353</v>
      </c>
      <c r="L64" s="90">
        <v>336</v>
      </c>
      <c r="M64" s="90">
        <v>355</v>
      </c>
      <c r="N64" s="95">
        <f t="shared" si="8"/>
        <v>328.3333333333333</v>
      </c>
    </row>
    <row r="65" spans="1:14" s="81" customFormat="1" ht="15.75" customHeight="1">
      <c r="A65" s="83" t="s">
        <v>109</v>
      </c>
      <c r="B65" s="84">
        <v>34</v>
      </c>
      <c r="C65" s="84">
        <v>35</v>
      </c>
      <c r="D65" s="84">
        <v>30</v>
      </c>
      <c r="E65" s="84">
        <v>26</v>
      </c>
      <c r="F65" s="84">
        <v>22</v>
      </c>
      <c r="G65" s="84">
        <v>26</v>
      </c>
      <c r="H65" s="84">
        <v>44</v>
      </c>
      <c r="I65" s="84">
        <v>44</v>
      </c>
      <c r="J65" s="84">
        <v>51</v>
      </c>
      <c r="K65" s="84">
        <v>50</v>
      </c>
      <c r="L65" s="84">
        <v>45</v>
      </c>
      <c r="M65" s="84">
        <v>37</v>
      </c>
      <c r="N65" s="96">
        <f t="shared" si="8"/>
        <v>37</v>
      </c>
    </row>
    <row r="66" spans="1:14" s="81" customFormat="1" ht="15.75">
      <c r="A66" s="128" t="s">
        <v>110</v>
      </c>
      <c r="B66" s="129">
        <v>174</v>
      </c>
      <c r="C66" s="129">
        <v>176</v>
      </c>
      <c r="D66" s="129">
        <v>162</v>
      </c>
      <c r="E66" s="129">
        <v>158</v>
      </c>
      <c r="F66" s="129">
        <v>141</v>
      </c>
      <c r="G66" s="129">
        <v>138</v>
      </c>
      <c r="H66" s="129">
        <v>193</v>
      </c>
      <c r="I66" s="129">
        <v>209</v>
      </c>
      <c r="J66" s="129">
        <v>197</v>
      </c>
      <c r="K66" s="129">
        <v>180</v>
      </c>
      <c r="L66" s="129">
        <v>162</v>
      </c>
      <c r="M66" s="129">
        <v>149</v>
      </c>
      <c r="N66" s="87">
        <f t="shared" si="8"/>
        <v>169.91666666666666</v>
      </c>
    </row>
    <row r="67" spans="1:14" s="81" customFormat="1" ht="15.75">
      <c r="A67" s="82" t="s">
        <v>111</v>
      </c>
      <c r="B67" s="82">
        <v>47</v>
      </c>
      <c r="C67" s="82">
        <v>47</v>
      </c>
      <c r="D67" s="82">
        <v>53</v>
      </c>
      <c r="E67" s="82">
        <v>46</v>
      </c>
      <c r="F67" s="82">
        <v>43</v>
      </c>
      <c r="G67" s="82">
        <v>40</v>
      </c>
      <c r="H67" s="82">
        <v>79</v>
      </c>
      <c r="I67" s="82">
        <v>96</v>
      </c>
      <c r="J67" s="82">
        <v>89</v>
      </c>
      <c r="K67" s="82">
        <v>69</v>
      </c>
      <c r="L67" s="82">
        <v>55</v>
      </c>
      <c r="M67" s="82">
        <v>50</v>
      </c>
      <c r="N67" s="97">
        <f t="shared" si="8"/>
        <v>59.5</v>
      </c>
    </row>
    <row r="68" spans="1:14" s="81" customFormat="1" ht="15.75">
      <c r="A68" s="91" t="s">
        <v>112</v>
      </c>
      <c r="B68" s="91">
        <v>16</v>
      </c>
      <c r="C68" s="91">
        <v>18</v>
      </c>
      <c r="D68" s="91">
        <v>14</v>
      </c>
      <c r="E68" s="91">
        <v>16</v>
      </c>
      <c r="F68" s="91">
        <v>9</v>
      </c>
      <c r="G68" s="91">
        <v>9</v>
      </c>
      <c r="H68" s="91">
        <v>21</v>
      </c>
      <c r="I68" s="91">
        <v>24</v>
      </c>
      <c r="J68" s="91">
        <v>21</v>
      </c>
      <c r="K68" s="91">
        <v>14</v>
      </c>
      <c r="L68" s="91">
        <v>12</v>
      </c>
      <c r="M68" s="91">
        <v>15</v>
      </c>
      <c r="N68" s="98">
        <f t="shared" si="8"/>
        <v>15.75</v>
      </c>
    </row>
    <row r="69" spans="1:14" s="81" customFormat="1" ht="15.75">
      <c r="A69" s="124" t="s">
        <v>7</v>
      </c>
      <c r="B69" s="125">
        <f aca="true" t="shared" si="9" ref="B69:M69">SUM(B60:B68)</f>
        <v>1649</v>
      </c>
      <c r="C69" s="125">
        <f t="shared" si="9"/>
        <v>1675</v>
      </c>
      <c r="D69" s="125">
        <f t="shared" si="9"/>
        <v>1659</v>
      </c>
      <c r="E69" s="125">
        <f t="shared" si="9"/>
        <v>1625</v>
      </c>
      <c r="F69" s="125">
        <f t="shared" si="9"/>
        <v>1542</v>
      </c>
      <c r="G69" s="125">
        <v>1561</v>
      </c>
      <c r="H69" s="125">
        <v>1886</v>
      </c>
      <c r="I69" s="125">
        <v>1928</v>
      </c>
      <c r="J69" s="125">
        <f t="shared" si="9"/>
        <v>1901</v>
      </c>
      <c r="K69" s="125">
        <v>1806</v>
      </c>
      <c r="L69" s="125">
        <v>1782</v>
      </c>
      <c r="M69" s="125">
        <f t="shared" si="9"/>
        <v>1752</v>
      </c>
      <c r="N69" s="126">
        <f>SUM(N60:N68)</f>
        <v>1731.0833333333333</v>
      </c>
    </row>
    <row r="71" spans="1:14" ht="28.5" customHeight="1">
      <c r="A71" s="150" t="s">
        <v>118</v>
      </c>
      <c r="B71" s="9" t="s">
        <v>47</v>
      </c>
      <c r="C71" s="9" t="s">
        <v>48</v>
      </c>
      <c r="D71" s="9" t="s">
        <v>49</v>
      </c>
      <c r="E71" s="9" t="s">
        <v>50</v>
      </c>
      <c r="F71" s="9" t="s">
        <v>51</v>
      </c>
      <c r="G71" s="9" t="s">
        <v>52</v>
      </c>
      <c r="H71" s="9" t="s">
        <v>53</v>
      </c>
      <c r="I71" s="9" t="s">
        <v>54</v>
      </c>
      <c r="J71" s="9" t="s">
        <v>55</v>
      </c>
      <c r="K71" s="9" t="s">
        <v>56</v>
      </c>
      <c r="L71" s="9" t="s">
        <v>57</v>
      </c>
      <c r="M71" s="9" t="s">
        <v>58</v>
      </c>
      <c r="N71" s="10" t="s">
        <v>59</v>
      </c>
    </row>
    <row r="72" spans="1:14" ht="15">
      <c r="A72" s="92" t="s">
        <v>30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</row>
    <row r="73" spans="1:16" s="81" customFormat="1" ht="15.75">
      <c r="A73" s="89" t="s">
        <v>103</v>
      </c>
      <c r="B73" s="90">
        <v>967</v>
      </c>
      <c r="C73" s="90">
        <v>1046</v>
      </c>
      <c r="D73" s="90">
        <v>1103</v>
      </c>
      <c r="E73" s="90">
        <v>1094</v>
      </c>
      <c r="F73" s="90">
        <v>1002</v>
      </c>
      <c r="G73" s="90">
        <v>1017</v>
      </c>
      <c r="H73" s="90">
        <v>1138</v>
      </c>
      <c r="I73" s="90">
        <v>1136</v>
      </c>
      <c r="J73" s="90">
        <v>1177</v>
      </c>
      <c r="K73" s="90">
        <v>1078</v>
      </c>
      <c r="L73" s="90">
        <v>1037</v>
      </c>
      <c r="M73" s="90">
        <v>1059</v>
      </c>
      <c r="N73" s="95">
        <f>AVERAGE(B73:M73)</f>
        <v>1071.1666666666667</v>
      </c>
      <c r="P73" s="149"/>
    </row>
    <row r="74" spans="1:16" s="81" customFormat="1" ht="15.75">
      <c r="A74" s="83" t="s">
        <v>104</v>
      </c>
      <c r="B74" s="84">
        <v>828</v>
      </c>
      <c r="C74" s="120">
        <v>883</v>
      </c>
      <c r="D74" s="120">
        <v>911</v>
      </c>
      <c r="E74" s="84">
        <v>886</v>
      </c>
      <c r="F74" s="120">
        <v>815</v>
      </c>
      <c r="G74" s="120">
        <v>823</v>
      </c>
      <c r="H74" s="120">
        <v>960</v>
      </c>
      <c r="I74" s="120">
        <v>999</v>
      </c>
      <c r="J74" s="84">
        <v>1032</v>
      </c>
      <c r="K74" s="84">
        <v>925</v>
      </c>
      <c r="L74" s="84">
        <v>896</v>
      </c>
      <c r="M74" s="84">
        <v>847</v>
      </c>
      <c r="N74" s="96">
        <f>AVERAGE(B74:M74)</f>
        <v>900.4166666666666</v>
      </c>
      <c r="P74" s="149"/>
    </row>
    <row r="75" spans="1:14" s="81" customFormat="1" ht="15.75">
      <c r="A75" s="86" t="s">
        <v>7</v>
      </c>
      <c r="B75" s="87">
        <f aca="true" t="shared" si="10" ref="B75:G75">SUM(B73:B74)</f>
        <v>1795</v>
      </c>
      <c r="C75" s="87">
        <f t="shared" si="10"/>
        <v>1929</v>
      </c>
      <c r="D75" s="87">
        <f t="shared" si="10"/>
        <v>2014</v>
      </c>
      <c r="E75" s="87">
        <f t="shared" si="10"/>
        <v>1980</v>
      </c>
      <c r="F75" s="87">
        <f t="shared" si="10"/>
        <v>1817</v>
      </c>
      <c r="G75" s="87">
        <f t="shared" si="10"/>
        <v>1840</v>
      </c>
      <c r="H75" s="87">
        <f>SUM(H73:H74)</f>
        <v>2098</v>
      </c>
      <c r="I75" s="87">
        <f>SUM(I73:I74)</f>
        <v>2135</v>
      </c>
      <c r="J75" s="87">
        <f>SUM(J73:J74)</f>
        <v>2209</v>
      </c>
      <c r="K75" s="87">
        <f>SUM(K73:K74)</f>
        <v>2003</v>
      </c>
      <c r="L75" s="87">
        <f>SUM(L73:L74)</f>
        <v>1933</v>
      </c>
      <c r="M75" s="87">
        <v>1906</v>
      </c>
      <c r="N75" s="87">
        <f>SUM(N73:N74)</f>
        <v>1971.5833333333335</v>
      </c>
    </row>
    <row r="76" spans="1:14" s="81" customFormat="1" ht="15.75">
      <c r="A76" s="88" t="s">
        <v>31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96"/>
    </row>
    <row r="77" spans="1:16" s="81" customFormat="1" ht="15.75">
      <c r="A77" s="89" t="s">
        <v>119</v>
      </c>
      <c r="B77" s="119">
        <v>520</v>
      </c>
      <c r="C77" s="119">
        <v>558</v>
      </c>
      <c r="D77" s="119">
        <v>582</v>
      </c>
      <c r="E77" s="90">
        <v>559</v>
      </c>
      <c r="F77" s="119">
        <v>530</v>
      </c>
      <c r="G77" s="119">
        <v>543</v>
      </c>
      <c r="H77" s="119">
        <v>580</v>
      </c>
      <c r="I77" s="119">
        <v>576</v>
      </c>
      <c r="J77" s="90">
        <v>613</v>
      </c>
      <c r="K77" s="90">
        <v>543</v>
      </c>
      <c r="L77" s="90">
        <v>512</v>
      </c>
      <c r="M77" s="90">
        <v>510</v>
      </c>
      <c r="N77" s="95">
        <f>AVERAGE(B77:M77)</f>
        <v>552.1666666666666</v>
      </c>
      <c r="P77" s="149"/>
    </row>
    <row r="78" spans="1:16" s="81" customFormat="1" ht="15.75">
      <c r="A78" s="83" t="s">
        <v>32</v>
      </c>
      <c r="B78" s="84">
        <v>1201</v>
      </c>
      <c r="C78" s="84">
        <v>1290</v>
      </c>
      <c r="D78" s="84">
        <v>1353</v>
      </c>
      <c r="E78" s="84">
        <v>1356</v>
      </c>
      <c r="F78" s="84">
        <v>1220</v>
      </c>
      <c r="G78" s="84">
        <v>1240</v>
      </c>
      <c r="H78" s="84">
        <v>1457</v>
      </c>
      <c r="I78" s="84">
        <v>1503</v>
      </c>
      <c r="J78" s="84">
        <v>1530</v>
      </c>
      <c r="K78" s="84">
        <v>1396</v>
      </c>
      <c r="L78" s="84">
        <v>1354</v>
      </c>
      <c r="M78" s="84">
        <v>1334</v>
      </c>
      <c r="N78" s="96">
        <v>1354</v>
      </c>
      <c r="P78" s="149"/>
    </row>
    <row r="79" spans="1:16" s="81" customFormat="1" ht="15.75">
      <c r="A79" s="89" t="s">
        <v>33</v>
      </c>
      <c r="B79" s="119">
        <v>73</v>
      </c>
      <c r="C79" s="119">
        <v>80</v>
      </c>
      <c r="D79" s="119">
        <v>78</v>
      </c>
      <c r="E79" s="90">
        <v>64</v>
      </c>
      <c r="F79" s="119">
        <v>65</v>
      </c>
      <c r="G79" s="119">
        <v>55</v>
      </c>
      <c r="H79" s="119">
        <v>59</v>
      </c>
      <c r="I79" s="119">
        <v>54</v>
      </c>
      <c r="J79" s="90">
        <v>64</v>
      </c>
      <c r="K79" s="90">
        <v>63</v>
      </c>
      <c r="L79" s="90">
        <v>66</v>
      </c>
      <c r="M79" s="90">
        <v>61</v>
      </c>
      <c r="N79" s="95">
        <f>AVERAGE(B79:M79)</f>
        <v>65.16666666666667</v>
      </c>
      <c r="P79" s="149"/>
    </row>
    <row r="80" spans="1:16" s="81" customFormat="1" ht="15.75">
      <c r="A80" s="83" t="s">
        <v>120</v>
      </c>
      <c r="B80" s="84">
        <v>1</v>
      </c>
      <c r="C80" s="84">
        <v>1</v>
      </c>
      <c r="D80" s="84">
        <v>1</v>
      </c>
      <c r="E80" s="84">
        <v>1</v>
      </c>
      <c r="F80" s="120">
        <v>2</v>
      </c>
      <c r="G80" s="120">
        <v>2</v>
      </c>
      <c r="H80" s="120">
        <v>2</v>
      </c>
      <c r="I80" s="120">
        <v>2</v>
      </c>
      <c r="J80" s="120">
        <v>2</v>
      </c>
      <c r="K80" s="120">
        <v>1</v>
      </c>
      <c r="L80" s="84">
        <v>1</v>
      </c>
      <c r="M80" s="84">
        <v>1</v>
      </c>
      <c r="N80" s="96">
        <f>AVERAGE(B80:M80)</f>
        <v>1.4166666666666667</v>
      </c>
      <c r="P80" s="149"/>
    </row>
    <row r="81" spans="1:14" s="81" customFormat="1" ht="15.75">
      <c r="A81" s="86" t="s">
        <v>7</v>
      </c>
      <c r="B81" s="87">
        <f aca="true" t="shared" si="11" ref="B81:G81">SUM(B77:B80)</f>
        <v>1795</v>
      </c>
      <c r="C81" s="87">
        <f t="shared" si="11"/>
        <v>1929</v>
      </c>
      <c r="D81" s="87">
        <f t="shared" si="11"/>
        <v>2014</v>
      </c>
      <c r="E81" s="87">
        <f t="shared" si="11"/>
        <v>1980</v>
      </c>
      <c r="F81" s="87">
        <f t="shared" si="11"/>
        <v>1817</v>
      </c>
      <c r="G81" s="87">
        <f t="shared" si="11"/>
        <v>1840</v>
      </c>
      <c r="H81" s="87">
        <f aca="true" t="shared" si="12" ref="H81:M81">SUM(H77:H80)</f>
        <v>2098</v>
      </c>
      <c r="I81" s="87">
        <f t="shared" si="12"/>
        <v>2135</v>
      </c>
      <c r="J81" s="87">
        <f t="shared" si="12"/>
        <v>2209</v>
      </c>
      <c r="K81" s="87">
        <f t="shared" si="12"/>
        <v>2003</v>
      </c>
      <c r="L81" s="87">
        <f t="shared" si="12"/>
        <v>1933</v>
      </c>
      <c r="M81" s="87">
        <f t="shared" si="12"/>
        <v>1906</v>
      </c>
      <c r="N81" s="87">
        <v>1972</v>
      </c>
    </row>
    <row r="82" spans="1:14" s="81" customFormat="1" ht="15.75">
      <c r="A82" s="88" t="s">
        <v>34</v>
      </c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96"/>
    </row>
    <row r="83" spans="1:16" s="81" customFormat="1" ht="15.75">
      <c r="A83" s="127" t="s">
        <v>35</v>
      </c>
      <c r="B83" s="90">
        <v>158</v>
      </c>
      <c r="C83" s="119">
        <v>163</v>
      </c>
      <c r="D83" s="119">
        <v>167</v>
      </c>
      <c r="E83" s="119">
        <v>168</v>
      </c>
      <c r="F83" s="119">
        <v>157</v>
      </c>
      <c r="G83" s="119">
        <v>148</v>
      </c>
      <c r="H83" s="119">
        <v>144</v>
      </c>
      <c r="I83" s="119">
        <v>149</v>
      </c>
      <c r="J83" s="119">
        <v>139</v>
      </c>
      <c r="K83" s="119">
        <v>131</v>
      </c>
      <c r="L83" s="90">
        <v>130</v>
      </c>
      <c r="M83" s="90">
        <v>137</v>
      </c>
      <c r="N83" s="95">
        <f>AVERAGE(B83:M83)</f>
        <v>149.25</v>
      </c>
      <c r="P83" s="149"/>
    </row>
    <row r="84" spans="1:16" s="81" customFormat="1" ht="15.75">
      <c r="A84" s="83" t="s">
        <v>105</v>
      </c>
      <c r="B84" s="84">
        <v>780</v>
      </c>
      <c r="C84" s="120">
        <v>826</v>
      </c>
      <c r="D84" s="120">
        <v>857</v>
      </c>
      <c r="E84" s="120">
        <v>859</v>
      </c>
      <c r="F84" s="120">
        <v>788</v>
      </c>
      <c r="G84" s="120">
        <v>757</v>
      </c>
      <c r="H84" s="120">
        <v>726</v>
      </c>
      <c r="I84" s="120">
        <v>729</v>
      </c>
      <c r="J84" s="120">
        <v>788</v>
      </c>
      <c r="K84" s="120">
        <v>760</v>
      </c>
      <c r="L84" s="84">
        <v>758</v>
      </c>
      <c r="M84" s="84">
        <v>797</v>
      </c>
      <c r="N84" s="96">
        <v>786</v>
      </c>
      <c r="P84" s="149"/>
    </row>
    <row r="85" spans="1:16" s="81" customFormat="1" ht="15.75">
      <c r="A85" s="89" t="s">
        <v>106</v>
      </c>
      <c r="B85" s="90">
        <v>156</v>
      </c>
      <c r="C85" s="119">
        <v>168</v>
      </c>
      <c r="D85" s="119">
        <v>169</v>
      </c>
      <c r="E85" s="119">
        <v>171</v>
      </c>
      <c r="F85" s="136">
        <v>150</v>
      </c>
      <c r="G85" s="136">
        <v>183</v>
      </c>
      <c r="H85" s="136">
        <v>210</v>
      </c>
      <c r="I85" s="136">
        <v>202</v>
      </c>
      <c r="J85" s="136">
        <v>212</v>
      </c>
      <c r="K85" s="136">
        <v>206</v>
      </c>
      <c r="L85" s="90">
        <v>199</v>
      </c>
      <c r="M85" s="90">
        <v>194</v>
      </c>
      <c r="N85" s="95">
        <f aca="true" t="shared" si="13" ref="N85:N91">AVERAGE(B85:M85)</f>
        <v>185</v>
      </c>
      <c r="P85" s="149"/>
    </row>
    <row r="86" spans="1:16" s="81" customFormat="1" ht="15.75">
      <c r="A86" s="83" t="s">
        <v>107</v>
      </c>
      <c r="B86" s="84">
        <v>86</v>
      </c>
      <c r="C86" s="84">
        <v>86</v>
      </c>
      <c r="D86" s="84">
        <v>90</v>
      </c>
      <c r="E86" s="120">
        <v>85</v>
      </c>
      <c r="F86" s="137">
        <v>82</v>
      </c>
      <c r="G86" s="137">
        <v>88</v>
      </c>
      <c r="H86" s="137">
        <v>91</v>
      </c>
      <c r="I86" s="137">
        <v>101</v>
      </c>
      <c r="J86" s="137">
        <v>107</v>
      </c>
      <c r="K86" s="137">
        <v>99</v>
      </c>
      <c r="L86" s="84">
        <v>95</v>
      </c>
      <c r="M86" s="84">
        <v>95</v>
      </c>
      <c r="N86" s="96">
        <f t="shared" si="13"/>
        <v>92.08333333333333</v>
      </c>
      <c r="P86" s="149"/>
    </row>
    <row r="87" spans="1:16" s="81" customFormat="1" ht="15.75">
      <c r="A87" s="89" t="s">
        <v>108</v>
      </c>
      <c r="B87" s="90">
        <v>361</v>
      </c>
      <c r="C87" s="119">
        <v>397</v>
      </c>
      <c r="D87" s="119">
        <v>424</v>
      </c>
      <c r="E87" s="90">
        <v>407</v>
      </c>
      <c r="F87" s="119">
        <v>368</v>
      </c>
      <c r="G87" s="136">
        <v>391</v>
      </c>
      <c r="H87" s="136">
        <v>489</v>
      </c>
      <c r="I87" s="136">
        <v>490</v>
      </c>
      <c r="J87" s="136">
        <v>490</v>
      </c>
      <c r="K87" s="136">
        <v>441</v>
      </c>
      <c r="L87" s="90">
        <v>404</v>
      </c>
      <c r="M87" s="90">
        <v>371</v>
      </c>
      <c r="N87" s="95">
        <v>420</v>
      </c>
      <c r="P87" s="149"/>
    </row>
    <row r="88" spans="1:16" s="81" customFormat="1" ht="15.75" customHeight="1">
      <c r="A88" s="83" t="s">
        <v>109</v>
      </c>
      <c r="B88" s="84">
        <v>30</v>
      </c>
      <c r="C88" s="120">
        <v>34</v>
      </c>
      <c r="D88" s="120">
        <v>33</v>
      </c>
      <c r="E88" s="84">
        <v>30</v>
      </c>
      <c r="F88" s="120">
        <v>30</v>
      </c>
      <c r="G88" s="137">
        <v>38</v>
      </c>
      <c r="H88" s="137">
        <v>89</v>
      </c>
      <c r="I88" s="137">
        <v>87</v>
      </c>
      <c r="J88" s="137">
        <v>95</v>
      </c>
      <c r="K88" s="137">
        <v>84</v>
      </c>
      <c r="L88" s="84">
        <v>79</v>
      </c>
      <c r="M88" s="84">
        <v>73</v>
      </c>
      <c r="N88" s="96">
        <f t="shared" si="13"/>
        <v>58.5</v>
      </c>
      <c r="P88" s="149"/>
    </row>
    <row r="89" spans="1:16" s="81" customFormat="1" ht="15.75">
      <c r="A89" s="128" t="s">
        <v>110</v>
      </c>
      <c r="B89" s="129">
        <v>174</v>
      </c>
      <c r="C89" s="129">
        <v>189</v>
      </c>
      <c r="D89" s="129">
        <v>208</v>
      </c>
      <c r="E89" s="129">
        <v>194</v>
      </c>
      <c r="F89" s="129">
        <v>186</v>
      </c>
      <c r="G89" s="136">
        <v>186</v>
      </c>
      <c r="H89" s="136">
        <v>242</v>
      </c>
      <c r="I89" s="136">
        <v>248</v>
      </c>
      <c r="J89" s="136">
        <v>255</v>
      </c>
      <c r="K89" s="136">
        <v>198</v>
      </c>
      <c r="L89" s="129">
        <v>194</v>
      </c>
      <c r="M89" s="129">
        <v>178</v>
      </c>
      <c r="N89" s="87">
        <f t="shared" si="13"/>
        <v>204.33333333333334</v>
      </c>
      <c r="P89" s="149"/>
    </row>
    <row r="90" spans="1:16" s="81" customFormat="1" ht="15.75">
      <c r="A90" s="82" t="s">
        <v>111</v>
      </c>
      <c r="B90" s="118">
        <v>38</v>
      </c>
      <c r="C90" s="122">
        <v>55</v>
      </c>
      <c r="D90" s="122">
        <v>57</v>
      </c>
      <c r="E90" s="82">
        <v>58</v>
      </c>
      <c r="F90" s="122">
        <v>50</v>
      </c>
      <c r="G90" s="122">
        <v>43</v>
      </c>
      <c r="H90" s="122">
        <v>85</v>
      </c>
      <c r="I90" s="122">
        <v>102</v>
      </c>
      <c r="J90" s="122">
        <v>99</v>
      </c>
      <c r="K90" s="122">
        <v>65</v>
      </c>
      <c r="L90" s="118">
        <v>59</v>
      </c>
      <c r="M90" s="118">
        <v>48</v>
      </c>
      <c r="N90" s="147">
        <f t="shared" si="13"/>
        <v>63.25</v>
      </c>
      <c r="P90" s="149"/>
    </row>
    <row r="91" spans="1:16" s="81" customFormat="1" ht="15.75">
      <c r="A91" s="91" t="s">
        <v>112</v>
      </c>
      <c r="B91" s="117">
        <v>12</v>
      </c>
      <c r="C91" s="121">
        <v>11</v>
      </c>
      <c r="D91" s="121">
        <v>9</v>
      </c>
      <c r="E91" s="91">
        <v>8</v>
      </c>
      <c r="F91" s="121">
        <v>6</v>
      </c>
      <c r="G91" s="121">
        <v>6</v>
      </c>
      <c r="H91" s="121">
        <v>22</v>
      </c>
      <c r="I91" s="121">
        <v>27</v>
      </c>
      <c r="J91" s="121">
        <v>24</v>
      </c>
      <c r="K91" s="121">
        <v>19</v>
      </c>
      <c r="L91" s="117">
        <v>15</v>
      </c>
      <c r="M91" s="117">
        <v>13</v>
      </c>
      <c r="N91" s="148">
        <f t="shared" si="13"/>
        <v>14.333333333333334</v>
      </c>
      <c r="P91" s="149"/>
    </row>
    <row r="92" spans="1:14" s="81" customFormat="1" ht="15.75">
      <c r="A92" s="124" t="s">
        <v>7</v>
      </c>
      <c r="B92" s="125">
        <f aca="true" t="shared" si="14" ref="B92:G92">SUM(B83:B91)</f>
        <v>1795</v>
      </c>
      <c r="C92" s="125">
        <f t="shared" si="14"/>
        <v>1929</v>
      </c>
      <c r="D92" s="125">
        <f t="shared" si="14"/>
        <v>2014</v>
      </c>
      <c r="E92" s="125">
        <f t="shared" si="14"/>
        <v>1980</v>
      </c>
      <c r="F92" s="125">
        <f t="shared" si="14"/>
        <v>1817</v>
      </c>
      <c r="G92" s="125">
        <f t="shared" si="14"/>
        <v>1840</v>
      </c>
      <c r="H92" s="125">
        <f aca="true" t="shared" si="15" ref="H92:M92">SUM(H83:H91)</f>
        <v>2098</v>
      </c>
      <c r="I92" s="125">
        <f t="shared" si="15"/>
        <v>2135</v>
      </c>
      <c r="J92" s="125">
        <f t="shared" si="15"/>
        <v>2209</v>
      </c>
      <c r="K92" s="125">
        <f t="shared" si="15"/>
        <v>2003</v>
      </c>
      <c r="L92" s="125">
        <f t="shared" si="15"/>
        <v>1933</v>
      </c>
      <c r="M92" s="125">
        <f t="shared" si="15"/>
        <v>1906</v>
      </c>
      <c r="N92" s="126">
        <v>1972</v>
      </c>
    </row>
    <row r="94" spans="1:14" ht="28.5" customHeight="1">
      <c r="A94" s="150" t="s">
        <v>128</v>
      </c>
      <c r="B94" s="9" t="s">
        <v>47</v>
      </c>
      <c r="C94" s="9" t="s">
        <v>48</v>
      </c>
      <c r="D94" s="9" t="s">
        <v>49</v>
      </c>
      <c r="E94" s="9" t="s">
        <v>50</v>
      </c>
      <c r="F94" s="9" t="s">
        <v>51</v>
      </c>
      <c r="G94" s="9" t="s">
        <v>52</v>
      </c>
      <c r="H94" s="9" t="s">
        <v>53</v>
      </c>
      <c r="I94" s="9" t="s">
        <v>54</v>
      </c>
      <c r="J94" s="9" t="s">
        <v>55</v>
      </c>
      <c r="K94" s="9" t="s">
        <v>56</v>
      </c>
      <c r="L94" s="9" t="s">
        <v>57</v>
      </c>
      <c r="M94" s="9" t="s">
        <v>58</v>
      </c>
      <c r="N94" s="10" t="s">
        <v>59</v>
      </c>
    </row>
    <row r="95" spans="1:14" ht="15">
      <c r="A95" s="92" t="s">
        <v>30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6" s="81" customFormat="1" ht="15.75">
      <c r="A96" s="89" t="s">
        <v>103</v>
      </c>
      <c r="B96" s="90">
        <v>1114</v>
      </c>
      <c r="C96" s="90">
        <v>1087</v>
      </c>
      <c r="D96" s="90">
        <v>1029</v>
      </c>
      <c r="E96" s="90">
        <v>964</v>
      </c>
      <c r="F96" s="90">
        <v>845</v>
      </c>
      <c r="G96" s="119">
        <v>937</v>
      </c>
      <c r="H96" s="90">
        <v>1055</v>
      </c>
      <c r="I96" s="90">
        <v>1060</v>
      </c>
      <c r="J96" s="90">
        <v>1034</v>
      </c>
      <c r="K96" s="90">
        <v>1002</v>
      </c>
      <c r="L96" s="90">
        <v>952</v>
      </c>
      <c r="M96" s="119">
        <v>980</v>
      </c>
      <c r="N96" s="95">
        <f>AVERAGE(B96:M96)</f>
        <v>1004.9166666666666</v>
      </c>
      <c r="P96" s="149"/>
    </row>
    <row r="97" spans="1:16" s="81" customFormat="1" ht="15.75">
      <c r="A97" s="83" t="s">
        <v>104</v>
      </c>
      <c r="B97" s="84">
        <v>892</v>
      </c>
      <c r="C97" s="84">
        <v>886</v>
      </c>
      <c r="D97" s="84">
        <v>873</v>
      </c>
      <c r="E97" s="84">
        <v>828</v>
      </c>
      <c r="F97" s="84">
        <v>752</v>
      </c>
      <c r="G97" s="120">
        <v>853</v>
      </c>
      <c r="H97" s="120">
        <v>996</v>
      </c>
      <c r="I97" s="120">
        <v>999</v>
      </c>
      <c r="J97" s="120">
        <v>976</v>
      </c>
      <c r="K97" s="120">
        <v>909</v>
      </c>
      <c r="L97" s="120">
        <v>856</v>
      </c>
      <c r="M97" s="120">
        <v>827</v>
      </c>
      <c r="N97" s="96">
        <f>AVERAGE(B97:M97)</f>
        <v>887.25</v>
      </c>
      <c r="P97" s="149"/>
    </row>
    <row r="98" spans="1:14" s="81" customFormat="1" ht="15.75">
      <c r="A98" s="86" t="s">
        <v>7</v>
      </c>
      <c r="B98" s="87">
        <f aca="true" t="shared" si="16" ref="B98:N98">SUM(B96:B97)</f>
        <v>2006</v>
      </c>
      <c r="C98" s="87">
        <f t="shared" si="16"/>
        <v>1973</v>
      </c>
      <c r="D98" s="87">
        <f t="shared" si="16"/>
        <v>1902</v>
      </c>
      <c r="E98" s="87">
        <f t="shared" si="16"/>
        <v>1792</v>
      </c>
      <c r="F98" s="87">
        <f t="shared" si="16"/>
        <v>1597</v>
      </c>
      <c r="G98" s="87">
        <f t="shared" si="16"/>
        <v>1790</v>
      </c>
      <c r="H98" s="87">
        <f t="shared" si="16"/>
        <v>2051</v>
      </c>
      <c r="I98" s="87">
        <f t="shared" si="16"/>
        <v>2059</v>
      </c>
      <c r="J98" s="87">
        <f t="shared" si="16"/>
        <v>2010</v>
      </c>
      <c r="K98" s="87">
        <f t="shared" si="16"/>
        <v>1911</v>
      </c>
      <c r="L98" s="87">
        <f t="shared" si="16"/>
        <v>1808</v>
      </c>
      <c r="M98" s="87">
        <f t="shared" si="16"/>
        <v>1807</v>
      </c>
      <c r="N98" s="87">
        <f t="shared" si="16"/>
        <v>1892.1666666666665</v>
      </c>
    </row>
    <row r="99" spans="1:14" s="81" customFormat="1" ht="15.75">
      <c r="A99" s="88" t="s">
        <v>31</v>
      </c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96"/>
    </row>
    <row r="100" spans="1:16" s="81" customFormat="1" ht="15.75">
      <c r="A100" s="89" t="s">
        <v>119</v>
      </c>
      <c r="B100" s="90">
        <v>496</v>
      </c>
      <c r="C100" s="90">
        <v>475</v>
      </c>
      <c r="D100" s="90">
        <v>438</v>
      </c>
      <c r="E100" s="90">
        <v>406</v>
      </c>
      <c r="F100" s="90">
        <v>347</v>
      </c>
      <c r="G100" s="119">
        <v>375</v>
      </c>
      <c r="H100" s="119">
        <v>439</v>
      </c>
      <c r="I100" s="119">
        <v>444</v>
      </c>
      <c r="J100" s="119">
        <v>447</v>
      </c>
      <c r="K100" s="90">
        <v>404</v>
      </c>
      <c r="L100" s="90">
        <v>393</v>
      </c>
      <c r="M100" s="90">
        <v>406</v>
      </c>
      <c r="N100" s="95">
        <f>AVERAGE(B100:M100)</f>
        <v>422.5</v>
      </c>
      <c r="P100" s="149"/>
    </row>
    <row r="101" spans="1:16" s="81" customFormat="1" ht="15.75">
      <c r="A101" s="83" t="s">
        <v>32</v>
      </c>
      <c r="B101" s="84">
        <v>1443</v>
      </c>
      <c r="C101" s="84">
        <v>1428</v>
      </c>
      <c r="D101" s="84">
        <v>1394</v>
      </c>
      <c r="E101" s="84">
        <v>1322</v>
      </c>
      <c r="F101" s="84">
        <v>1201</v>
      </c>
      <c r="G101" s="84">
        <v>1355</v>
      </c>
      <c r="H101" s="84">
        <v>1537</v>
      </c>
      <c r="I101" s="84">
        <v>1539</v>
      </c>
      <c r="J101" s="84">
        <v>1496</v>
      </c>
      <c r="K101" s="84">
        <v>1431</v>
      </c>
      <c r="L101" s="84">
        <v>1348</v>
      </c>
      <c r="M101" s="84">
        <v>1334</v>
      </c>
      <c r="N101" s="95">
        <f>AVERAGE(B101:M101)</f>
        <v>1402.3333333333333</v>
      </c>
      <c r="P101" s="149"/>
    </row>
    <row r="102" spans="1:16" s="81" customFormat="1" ht="15.75">
      <c r="A102" s="89" t="s">
        <v>33</v>
      </c>
      <c r="B102" s="90">
        <v>66</v>
      </c>
      <c r="C102" s="90">
        <v>69</v>
      </c>
      <c r="D102" s="90">
        <v>69</v>
      </c>
      <c r="E102" s="90">
        <v>63</v>
      </c>
      <c r="F102" s="90">
        <v>48</v>
      </c>
      <c r="G102" s="119">
        <v>59</v>
      </c>
      <c r="H102" s="119">
        <v>74</v>
      </c>
      <c r="I102" s="119">
        <v>75</v>
      </c>
      <c r="J102" s="119">
        <v>65</v>
      </c>
      <c r="K102" s="119">
        <v>75</v>
      </c>
      <c r="L102" s="119">
        <v>66</v>
      </c>
      <c r="M102" s="119">
        <v>66</v>
      </c>
      <c r="N102" s="95">
        <f>AVERAGE(B102:M102)</f>
        <v>66.25</v>
      </c>
      <c r="P102" s="149"/>
    </row>
    <row r="103" spans="1:16" s="81" customFormat="1" ht="15.75">
      <c r="A103" s="83" t="s">
        <v>120</v>
      </c>
      <c r="B103" s="84">
        <v>1</v>
      </c>
      <c r="C103" s="84">
        <v>1</v>
      </c>
      <c r="D103" s="84">
        <v>1</v>
      </c>
      <c r="E103" s="84">
        <v>1</v>
      </c>
      <c r="F103" s="84">
        <v>1</v>
      </c>
      <c r="G103" s="120">
        <v>1</v>
      </c>
      <c r="H103" s="120">
        <v>1</v>
      </c>
      <c r="I103" s="120">
        <v>1</v>
      </c>
      <c r="J103" s="120">
        <v>2</v>
      </c>
      <c r="K103" s="120">
        <v>1</v>
      </c>
      <c r="L103" s="120">
        <v>1</v>
      </c>
      <c r="M103" s="120">
        <v>1</v>
      </c>
      <c r="N103" s="96">
        <f>AVERAGE(B103:M103)</f>
        <v>1.0833333333333333</v>
      </c>
      <c r="P103" s="149"/>
    </row>
    <row r="104" spans="1:14" s="81" customFormat="1" ht="15.75">
      <c r="A104" s="86" t="s">
        <v>7</v>
      </c>
      <c r="B104" s="87">
        <f aca="true" t="shared" si="17" ref="B104:M104">SUM(B100:B103)</f>
        <v>2006</v>
      </c>
      <c r="C104" s="87">
        <f t="shared" si="17"/>
        <v>1973</v>
      </c>
      <c r="D104" s="87">
        <f t="shared" si="17"/>
        <v>1902</v>
      </c>
      <c r="E104" s="87">
        <f t="shared" si="17"/>
        <v>1792</v>
      </c>
      <c r="F104" s="87">
        <f t="shared" si="17"/>
        <v>1597</v>
      </c>
      <c r="G104" s="87">
        <f t="shared" si="17"/>
        <v>1790</v>
      </c>
      <c r="H104" s="87">
        <f t="shared" si="17"/>
        <v>2051</v>
      </c>
      <c r="I104" s="87">
        <f t="shared" si="17"/>
        <v>2059</v>
      </c>
      <c r="J104" s="87">
        <f t="shared" si="17"/>
        <v>2010</v>
      </c>
      <c r="K104" s="87">
        <f t="shared" si="17"/>
        <v>1911</v>
      </c>
      <c r="L104" s="87">
        <f t="shared" si="17"/>
        <v>1808</v>
      </c>
      <c r="M104" s="87">
        <f t="shared" si="17"/>
        <v>1807</v>
      </c>
      <c r="N104" s="87">
        <f>SUM(N100:N103)</f>
        <v>1892.1666666666665</v>
      </c>
    </row>
    <row r="105" spans="1:14" s="81" customFormat="1" ht="15.75">
      <c r="A105" s="88" t="s">
        <v>34</v>
      </c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96"/>
    </row>
    <row r="106" spans="1:16" s="81" customFormat="1" ht="15.75">
      <c r="A106" s="127" t="s">
        <v>35</v>
      </c>
      <c r="B106" s="90">
        <v>140</v>
      </c>
      <c r="C106" s="90">
        <v>136</v>
      </c>
      <c r="D106" s="90">
        <v>120</v>
      </c>
      <c r="E106" s="90">
        <v>121</v>
      </c>
      <c r="F106" s="90">
        <v>105</v>
      </c>
      <c r="G106" s="119">
        <v>109</v>
      </c>
      <c r="H106" s="119">
        <v>107</v>
      </c>
      <c r="I106" s="119">
        <v>112</v>
      </c>
      <c r="J106" s="119">
        <v>109</v>
      </c>
      <c r="K106" s="119">
        <v>114</v>
      </c>
      <c r="L106" s="119">
        <v>130</v>
      </c>
      <c r="M106" s="119">
        <v>133</v>
      </c>
      <c r="N106" s="95">
        <f aca="true" t="shared" si="18" ref="N106:N114">AVERAGE(B106:M106)</f>
        <v>119.66666666666667</v>
      </c>
      <c r="P106" s="149"/>
    </row>
    <row r="107" spans="1:16" s="81" customFormat="1" ht="15.75">
      <c r="A107" s="83" t="s">
        <v>105</v>
      </c>
      <c r="B107" s="84">
        <v>827</v>
      </c>
      <c r="C107" s="84">
        <v>789</v>
      </c>
      <c r="D107" s="84">
        <v>775</v>
      </c>
      <c r="E107" s="84">
        <v>735</v>
      </c>
      <c r="F107" s="84">
        <v>659</v>
      </c>
      <c r="G107" s="120">
        <v>699</v>
      </c>
      <c r="H107" s="120">
        <v>690</v>
      </c>
      <c r="I107" s="120">
        <v>668</v>
      </c>
      <c r="J107" s="120">
        <v>683</v>
      </c>
      <c r="K107" s="120">
        <v>683</v>
      </c>
      <c r="L107" s="120">
        <v>667</v>
      </c>
      <c r="M107" s="120">
        <v>680</v>
      </c>
      <c r="N107" s="96">
        <f t="shared" si="18"/>
        <v>712.9166666666666</v>
      </c>
      <c r="P107" s="149"/>
    </row>
    <row r="108" spans="1:16" s="81" customFormat="1" ht="15.75">
      <c r="A108" s="89" t="s">
        <v>106</v>
      </c>
      <c r="B108" s="90">
        <v>196</v>
      </c>
      <c r="C108" s="90">
        <v>181</v>
      </c>
      <c r="D108" s="90">
        <v>169</v>
      </c>
      <c r="E108" s="90">
        <v>157</v>
      </c>
      <c r="F108" s="157">
        <v>137</v>
      </c>
      <c r="G108" s="136">
        <v>152</v>
      </c>
      <c r="H108" s="136">
        <v>178</v>
      </c>
      <c r="I108" s="136">
        <v>163</v>
      </c>
      <c r="J108" s="136">
        <v>159</v>
      </c>
      <c r="K108" s="136">
        <v>152</v>
      </c>
      <c r="L108" s="119">
        <v>145</v>
      </c>
      <c r="M108" s="119">
        <v>145</v>
      </c>
      <c r="N108" s="95">
        <f t="shared" si="18"/>
        <v>161.16666666666666</v>
      </c>
      <c r="P108" s="149"/>
    </row>
    <row r="109" spans="1:16" s="81" customFormat="1" ht="15.75">
      <c r="A109" s="83" t="s">
        <v>107</v>
      </c>
      <c r="B109" s="84">
        <v>98</v>
      </c>
      <c r="C109" s="84">
        <v>101</v>
      </c>
      <c r="D109" s="84">
        <v>100</v>
      </c>
      <c r="E109" s="84">
        <v>95</v>
      </c>
      <c r="F109" s="158">
        <v>84</v>
      </c>
      <c r="G109" s="137">
        <v>108</v>
      </c>
      <c r="H109" s="137">
        <v>119</v>
      </c>
      <c r="I109" s="137">
        <v>117</v>
      </c>
      <c r="J109" s="137">
        <v>126</v>
      </c>
      <c r="K109" s="137">
        <v>117</v>
      </c>
      <c r="L109" s="120">
        <v>107</v>
      </c>
      <c r="M109" s="120">
        <v>107</v>
      </c>
      <c r="N109" s="96">
        <f t="shared" si="18"/>
        <v>106.58333333333333</v>
      </c>
      <c r="P109" s="149"/>
    </row>
    <row r="110" spans="1:16" s="81" customFormat="1" ht="15.75">
      <c r="A110" s="89" t="s">
        <v>108</v>
      </c>
      <c r="B110" s="90">
        <v>406</v>
      </c>
      <c r="C110" s="90">
        <v>427</v>
      </c>
      <c r="D110" s="90">
        <v>407</v>
      </c>
      <c r="E110" s="90">
        <v>374</v>
      </c>
      <c r="F110" s="90">
        <v>325</v>
      </c>
      <c r="G110" s="136">
        <v>404</v>
      </c>
      <c r="H110" s="136">
        <v>527</v>
      </c>
      <c r="I110" s="136">
        <v>532</v>
      </c>
      <c r="J110" s="136">
        <v>502</v>
      </c>
      <c r="K110" s="136">
        <v>465</v>
      </c>
      <c r="L110" s="119">
        <v>415</v>
      </c>
      <c r="M110" s="119">
        <v>418</v>
      </c>
      <c r="N110" s="95">
        <f t="shared" si="18"/>
        <v>433.5</v>
      </c>
      <c r="P110" s="149"/>
    </row>
    <row r="111" spans="1:16" s="81" customFormat="1" ht="15.75" customHeight="1">
      <c r="A111" s="83" t="s">
        <v>109</v>
      </c>
      <c r="B111" s="84">
        <v>75</v>
      </c>
      <c r="C111" s="84">
        <v>68</v>
      </c>
      <c r="D111" s="84">
        <v>64</v>
      </c>
      <c r="E111" s="84">
        <v>55</v>
      </c>
      <c r="F111" s="84">
        <v>48</v>
      </c>
      <c r="G111" s="137">
        <v>48</v>
      </c>
      <c r="H111" s="137">
        <v>63</v>
      </c>
      <c r="I111" s="137">
        <v>67</v>
      </c>
      <c r="J111" s="137">
        <v>60</v>
      </c>
      <c r="K111" s="137">
        <v>53</v>
      </c>
      <c r="L111" s="120">
        <v>42</v>
      </c>
      <c r="M111" s="120">
        <v>37</v>
      </c>
      <c r="N111" s="96">
        <f t="shared" si="18"/>
        <v>56.666666666666664</v>
      </c>
      <c r="P111" s="149"/>
    </row>
    <row r="112" spans="1:16" s="81" customFormat="1" ht="15.75">
      <c r="A112" s="128" t="s">
        <v>110</v>
      </c>
      <c r="B112" s="129">
        <v>198</v>
      </c>
      <c r="C112" s="129">
        <v>193</v>
      </c>
      <c r="D112" s="129">
        <v>187</v>
      </c>
      <c r="E112" s="129">
        <v>177</v>
      </c>
      <c r="F112" s="129">
        <v>167</v>
      </c>
      <c r="G112" s="136">
        <v>200</v>
      </c>
      <c r="H112" s="136">
        <v>268</v>
      </c>
      <c r="I112" s="136">
        <v>279</v>
      </c>
      <c r="J112" s="136">
        <v>267</v>
      </c>
      <c r="K112" s="136">
        <v>230</v>
      </c>
      <c r="L112" s="162">
        <v>219</v>
      </c>
      <c r="M112" s="162">
        <v>207</v>
      </c>
      <c r="N112" s="87">
        <f t="shared" si="18"/>
        <v>216</v>
      </c>
      <c r="P112" s="149"/>
    </row>
    <row r="113" spans="1:16" s="81" customFormat="1" ht="15.75">
      <c r="A113" s="82" t="s">
        <v>111</v>
      </c>
      <c r="B113" s="118">
        <v>51</v>
      </c>
      <c r="C113" s="118">
        <v>63</v>
      </c>
      <c r="D113" s="118">
        <v>70</v>
      </c>
      <c r="E113" s="118">
        <v>71</v>
      </c>
      <c r="F113" s="118">
        <v>61</v>
      </c>
      <c r="G113" s="122">
        <v>57</v>
      </c>
      <c r="H113" s="122">
        <v>67</v>
      </c>
      <c r="I113" s="122">
        <v>84</v>
      </c>
      <c r="J113" s="122">
        <v>70</v>
      </c>
      <c r="K113" s="122">
        <v>65</v>
      </c>
      <c r="L113" s="122">
        <v>57</v>
      </c>
      <c r="M113" s="122">
        <v>58</v>
      </c>
      <c r="N113" s="147">
        <f t="shared" si="18"/>
        <v>64.5</v>
      </c>
      <c r="P113" s="149"/>
    </row>
    <row r="114" spans="1:16" s="81" customFormat="1" ht="15.75">
      <c r="A114" s="91" t="s">
        <v>112</v>
      </c>
      <c r="B114" s="117">
        <v>15</v>
      </c>
      <c r="C114" s="117">
        <v>15</v>
      </c>
      <c r="D114" s="117">
        <v>10</v>
      </c>
      <c r="E114" s="117">
        <v>7</v>
      </c>
      <c r="F114" s="117">
        <v>11</v>
      </c>
      <c r="G114" s="121">
        <v>13</v>
      </c>
      <c r="H114" s="121">
        <v>32</v>
      </c>
      <c r="I114" s="121">
        <v>37</v>
      </c>
      <c r="J114" s="121">
        <v>34</v>
      </c>
      <c r="K114" s="121">
        <v>32</v>
      </c>
      <c r="L114" s="121">
        <v>26</v>
      </c>
      <c r="M114" s="121">
        <v>22</v>
      </c>
      <c r="N114" s="148">
        <f t="shared" si="18"/>
        <v>21.166666666666668</v>
      </c>
      <c r="P114" s="149"/>
    </row>
    <row r="115" spans="1:14" s="81" customFormat="1" ht="15.75">
      <c r="A115" s="124" t="s">
        <v>7</v>
      </c>
      <c r="B115" s="125">
        <f aca="true" t="shared" si="19" ref="B115:N115">SUM(B106:B114)</f>
        <v>2006</v>
      </c>
      <c r="C115" s="125">
        <f t="shared" si="19"/>
        <v>1973</v>
      </c>
      <c r="D115" s="125">
        <f t="shared" si="19"/>
        <v>1902</v>
      </c>
      <c r="E115" s="125">
        <f t="shared" si="19"/>
        <v>1792</v>
      </c>
      <c r="F115" s="125">
        <f t="shared" si="19"/>
        <v>1597</v>
      </c>
      <c r="G115" s="125">
        <f t="shared" si="19"/>
        <v>1790</v>
      </c>
      <c r="H115" s="125">
        <f t="shared" si="19"/>
        <v>2051</v>
      </c>
      <c r="I115" s="125">
        <f t="shared" si="19"/>
        <v>2059</v>
      </c>
      <c r="J115" s="125">
        <f t="shared" si="19"/>
        <v>2010</v>
      </c>
      <c r="K115" s="125">
        <f t="shared" si="19"/>
        <v>1911</v>
      </c>
      <c r="L115" s="125">
        <f t="shared" si="19"/>
        <v>1808</v>
      </c>
      <c r="M115" s="125">
        <f t="shared" si="19"/>
        <v>1807</v>
      </c>
      <c r="N115" s="126">
        <f t="shared" si="19"/>
        <v>1892.1666666666667</v>
      </c>
    </row>
    <row r="117" spans="1:14" ht="28.5" customHeight="1">
      <c r="A117" s="150" t="s">
        <v>132</v>
      </c>
      <c r="B117" s="9" t="s">
        <v>47</v>
      </c>
      <c r="C117" s="9" t="s">
        <v>48</v>
      </c>
      <c r="D117" s="9" t="s">
        <v>49</v>
      </c>
      <c r="E117" s="9" t="s">
        <v>50</v>
      </c>
      <c r="F117" s="9" t="s">
        <v>51</v>
      </c>
      <c r="G117" s="9" t="s">
        <v>52</v>
      </c>
      <c r="H117" s="9" t="s">
        <v>53</v>
      </c>
      <c r="I117" s="9" t="s">
        <v>54</v>
      </c>
      <c r="J117" s="9" t="s">
        <v>55</v>
      </c>
      <c r="K117" s="9" t="s">
        <v>56</v>
      </c>
      <c r="L117" s="9" t="s">
        <v>57</v>
      </c>
      <c r="M117" s="9" t="s">
        <v>58</v>
      </c>
      <c r="N117" s="10" t="s">
        <v>59</v>
      </c>
    </row>
    <row r="118" spans="1:14" ht="15">
      <c r="A118" s="92" t="s">
        <v>30</v>
      </c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</row>
    <row r="119" spans="1:16" s="81" customFormat="1" ht="15.75">
      <c r="A119" s="89" t="s">
        <v>103</v>
      </c>
      <c r="B119" s="90">
        <v>1070</v>
      </c>
      <c r="C119" s="90">
        <v>1078</v>
      </c>
      <c r="D119" s="90">
        <v>1091</v>
      </c>
      <c r="E119" s="90">
        <v>1001</v>
      </c>
      <c r="F119" s="90">
        <v>920</v>
      </c>
      <c r="G119" s="90">
        <v>939</v>
      </c>
      <c r="H119" s="90">
        <v>1050</v>
      </c>
      <c r="I119" s="90">
        <v>1060</v>
      </c>
      <c r="J119" s="90">
        <v>1054</v>
      </c>
      <c r="K119" s="119">
        <v>966</v>
      </c>
      <c r="L119" s="119">
        <v>958</v>
      </c>
      <c r="M119" s="119">
        <v>953</v>
      </c>
      <c r="N119" s="95">
        <f>AVERAGE(B119:M119)</f>
        <v>1011.6666666666666</v>
      </c>
      <c r="P119" s="149"/>
    </row>
    <row r="120" spans="1:16" s="81" customFormat="1" ht="15.75">
      <c r="A120" s="83" t="s">
        <v>104</v>
      </c>
      <c r="B120" s="84">
        <v>868</v>
      </c>
      <c r="C120" s="84">
        <v>877</v>
      </c>
      <c r="D120" s="120">
        <v>866</v>
      </c>
      <c r="E120" s="120">
        <v>803</v>
      </c>
      <c r="F120" s="120">
        <v>755</v>
      </c>
      <c r="G120" s="120">
        <v>779</v>
      </c>
      <c r="H120" s="120">
        <v>889</v>
      </c>
      <c r="I120" s="120">
        <v>886</v>
      </c>
      <c r="J120" s="120">
        <v>884</v>
      </c>
      <c r="K120" s="120">
        <v>843</v>
      </c>
      <c r="L120" s="120">
        <v>831</v>
      </c>
      <c r="M120" s="120">
        <v>818</v>
      </c>
      <c r="N120" s="96">
        <f>AVERAGE(B120:M120)</f>
        <v>841.5833333333334</v>
      </c>
      <c r="P120" s="149"/>
    </row>
    <row r="121" spans="1:14" s="81" customFormat="1" ht="15.75">
      <c r="A121" s="86" t="s">
        <v>7</v>
      </c>
      <c r="B121" s="87">
        <f aca="true" t="shared" si="20" ref="B121:N121">SUM(B119:B120)</f>
        <v>1938</v>
      </c>
      <c r="C121" s="87">
        <f t="shared" si="20"/>
        <v>1955</v>
      </c>
      <c r="D121" s="87">
        <f t="shared" si="20"/>
        <v>1957</v>
      </c>
      <c r="E121" s="87">
        <f t="shared" si="20"/>
        <v>1804</v>
      </c>
      <c r="F121" s="87">
        <f t="shared" si="20"/>
        <v>1675</v>
      </c>
      <c r="G121" s="87">
        <f t="shared" si="20"/>
        <v>1718</v>
      </c>
      <c r="H121" s="87">
        <f t="shared" si="20"/>
        <v>1939</v>
      </c>
      <c r="I121" s="87">
        <f t="shared" si="20"/>
        <v>1946</v>
      </c>
      <c r="J121" s="87">
        <f t="shared" si="20"/>
        <v>1938</v>
      </c>
      <c r="K121" s="87">
        <f t="shared" si="20"/>
        <v>1809</v>
      </c>
      <c r="L121" s="87">
        <f t="shared" si="20"/>
        <v>1789</v>
      </c>
      <c r="M121" s="87">
        <f t="shared" si="20"/>
        <v>1771</v>
      </c>
      <c r="N121" s="87">
        <f t="shared" si="20"/>
        <v>1853.25</v>
      </c>
    </row>
    <row r="122" spans="1:14" s="81" customFormat="1" ht="15.75">
      <c r="A122" s="88" t="s">
        <v>31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96"/>
    </row>
    <row r="123" spans="1:16" s="81" customFormat="1" ht="15.75">
      <c r="A123" s="89" t="s">
        <v>119</v>
      </c>
      <c r="B123" s="90">
        <v>412</v>
      </c>
      <c r="C123" s="90">
        <v>400</v>
      </c>
      <c r="D123" s="90">
        <v>393</v>
      </c>
      <c r="E123" s="119">
        <v>369</v>
      </c>
      <c r="F123" s="119">
        <v>335</v>
      </c>
      <c r="G123" s="119">
        <v>357</v>
      </c>
      <c r="H123" s="119">
        <v>418</v>
      </c>
      <c r="I123" s="119">
        <v>418</v>
      </c>
      <c r="J123" s="119">
        <v>429</v>
      </c>
      <c r="K123" s="119">
        <v>382</v>
      </c>
      <c r="L123" s="119">
        <v>370</v>
      </c>
      <c r="M123" s="119">
        <v>346</v>
      </c>
      <c r="N123" s="95">
        <f>AVERAGE(B123:M123)</f>
        <v>385.75</v>
      </c>
      <c r="P123" s="149"/>
    </row>
    <row r="124" spans="1:16" s="81" customFormat="1" ht="15.75">
      <c r="A124" s="83" t="s">
        <v>32</v>
      </c>
      <c r="B124" s="84">
        <v>1447</v>
      </c>
      <c r="C124" s="84">
        <v>1466</v>
      </c>
      <c r="D124" s="120">
        <v>1484</v>
      </c>
      <c r="E124" s="120">
        <v>1366</v>
      </c>
      <c r="F124" s="120">
        <v>1274</v>
      </c>
      <c r="G124" s="120">
        <v>1293</v>
      </c>
      <c r="H124" s="120">
        <v>1460</v>
      </c>
      <c r="I124" s="120">
        <v>1470</v>
      </c>
      <c r="J124" s="120">
        <v>1459</v>
      </c>
      <c r="K124" s="120">
        <v>1378</v>
      </c>
      <c r="L124" s="120">
        <v>1372</v>
      </c>
      <c r="M124" s="120">
        <v>1377</v>
      </c>
      <c r="N124" s="95">
        <f>AVERAGE(B124:M124)</f>
        <v>1403.8333333333333</v>
      </c>
      <c r="P124" s="149"/>
    </row>
    <row r="125" spans="1:16" s="81" customFormat="1" ht="15.75">
      <c r="A125" s="89" t="s">
        <v>33</v>
      </c>
      <c r="B125" s="90">
        <v>78</v>
      </c>
      <c r="C125" s="90">
        <v>88</v>
      </c>
      <c r="D125" s="119">
        <v>79</v>
      </c>
      <c r="E125" s="119">
        <v>69</v>
      </c>
      <c r="F125" s="119">
        <v>66</v>
      </c>
      <c r="G125" s="119">
        <v>67</v>
      </c>
      <c r="H125" s="119">
        <v>59</v>
      </c>
      <c r="I125" s="119">
        <v>57</v>
      </c>
      <c r="J125" s="119">
        <v>48</v>
      </c>
      <c r="K125" s="119">
        <v>48</v>
      </c>
      <c r="L125" s="119">
        <v>46</v>
      </c>
      <c r="M125" s="119">
        <v>47</v>
      </c>
      <c r="N125" s="95">
        <f>AVERAGE(B125:M125)</f>
        <v>62.666666666666664</v>
      </c>
      <c r="P125" s="149"/>
    </row>
    <row r="126" spans="1:16" s="81" customFormat="1" ht="15.75">
      <c r="A126" s="83" t="s">
        <v>120</v>
      </c>
      <c r="B126" s="84">
        <v>1</v>
      </c>
      <c r="C126" s="84">
        <v>1</v>
      </c>
      <c r="D126" s="120">
        <v>1</v>
      </c>
      <c r="E126" s="120"/>
      <c r="F126" s="120"/>
      <c r="G126" s="120">
        <v>1</v>
      </c>
      <c r="H126" s="120">
        <v>2</v>
      </c>
      <c r="I126" s="120">
        <v>1</v>
      </c>
      <c r="J126" s="120">
        <v>2</v>
      </c>
      <c r="K126" s="120">
        <v>1</v>
      </c>
      <c r="L126" s="120">
        <v>1</v>
      </c>
      <c r="M126" s="120">
        <v>1</v>
      </c>
      <c r="N126" s="96">
        <f>AVERAGE(B126:M126)</f>
        <v>1.2</v>
      </c>
      <c r="P126" s="149"/>
    </row>
    <row r="127" spans="1:14" s="81" customFormat="1" ht="15.75">
      <c r="A127" s="86" t="s">
        <v>7</v>
      </c>
      <c r="B127" s="87">
        <f aca="true" t="shared" si="21" ref="B127:N127">SUM(B123:B126)</f>
        <v>1938</v>
      </c>
      <c r="C127" s="87">
        <f t="shared" si="21"/>
        <v>1955</v>
      </c>
      <c r="D127" s="87">
        <f t="shared" si="21"/>
        <v>1957</v>
      </c>
      <c r="E127" s="87">
        <f t="shared" si="21"/>
        <v>1804</v>
      </c>
      <c r="F127" s="87">
        <f t="shared" si="21"/>
        <v>1675</v>
      </c>
      <c r="G127" s="87">
        <f t="shared" si="21"/>
        <v>1718</v>
      </c>
      <c r="H127" s="87">
        <f t="shared" si="21"/>
        <v>1939</v>
      </c>
      <c r="I127" s="87">
        <f t="shared" si="21"/>
        <v>1946</v>
      </c>
      <c r="J127" s="87">
        <f t="shared" si="21"/>
        <v>1938</v>
      </c>
      <c r="K127" s="87">
        <f t="shared" si="21"/>
        <v>1809</v>
      </c>
      <c r="L127" s="87">
        <f t="shared" si="21"/>
        <v>1789</v>
      </c>
      <c r="M127" s="87">
        <f t="shared" si="21"/>
        <v>1771</v>
      </c>
      <c r="N127" s="87">
        <f t="shared" si="21"/>
        <v>1853.45</v>
      </c>
    </row>
    <row r="128" spans="1:14" s="81" customFormat="1" ht="15.75">
      <c r="A128" s="88" t="s">
        <v>34</v>
      </c>
      <c r="B128" s="84"/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96"/>
    </row>
    <row r="129" spans="1:16" s="81" customFormat="1" ht="15.75">
      <c r="A129" s="127" t="s">
        <v>35</v>
      </c>
      <c r="B129" s="119">
        <v>144</v>
      </c>
      <c r="C129" s="119">
        <v>138</v>
      </c>
      <c r="D129" s="119">
        <v>139</v>
      </c>
      <c r="E129" s="119">
        <v>127</v>
      </c>
      <c r="F129" s="119">
        <v>117</v>
      </c>
      <c r="G129" s="119">
        <v>115</v>
      </c>
      <c r="H129" s="119">
        <v>119</v>
      </c>
      <c r="I129" s="119">
        <v>114</v>
      </c>
      <c r="J129" s="119">
        <v>114</v>
      </c>
      <c r="K129" s="119">
        <v>106</v>
      </c>
      <c r="L129" s="119">
        <v>107</v>
      </c>
      <c r="M129" s="119">
        <v>106</v>
      </c>
      <c r="N129" s="95">
        <f aca="true" t="shared" si="22" ref="N129:N137">AVERAGE(B129:M129)</f>
        <v>120.5</v>
      </c>
      <c r="P129" s="149"/>
    </row>
    <row r="130" spans="1:16" s="81" customFormat="1" ht="15.75">
      <c r="A130" s="83" t="s">
        <v>105</v>
      </c>
      <c r="B130" s="120">
        <v>739</v>
      </c>
      <c r="C130" s="120">
        <v>741</v>
      </c>
      <c r="D130" s="120">
        <v>735</v>
      </c>
      <c r="E130" s="120">
        <v>683</v>
      </c>
      <c r="F130" s="120">
        <v>651</v>
      </c>
      <c r="G130" s="120">
        <v>612</v>
      </c>
      <c r="H130" s="120">
        <v>619</v>
      </c>
      <c r="I130" s="120">
        <v>611</v>
      </c>
      <c r="J130" s="120">
        <v>624</v>
      </c>
      <c r="K130" s="120">
        <v>624</v>
      </c>
      <c r="L130" s="120">
        <v>650</v>
      </c>
      <c r="M130" s="120">
        <v>637</v>
      </c>
      <c r="N130" s="96">
        <f t="shared" si="22"/>
        <v>660.5</v>
      </c>
      <c r="P130" s="149"/>
    </row>
    <row r="131" spans="1:16" s="81" customFormat="1" ht="15.75">
      <c r="A131" s="89" t="s">
        <v>106</v>
      </c>
      <c r="B131" s="119">
        <v>147</v>
      </c>
      <c r="C131" s="119">
        <v>144</v>
      </c>
      <c r="D131" s="119">
        <v>140</v>
      </c>
      <c r="E131" s="119">
        <v>134</v>
      </c>
      <c r="F131" s="136">
        <v>130</v>
      </c>
      <c r="G131" s="136">
        <v>150</v>
      </c>
      <c r="H131" s="136">
        <v>180</v>
      </c>
      <c r="I131" s="136">
        <v>176</v>
      </c>
      <c r="J131" s="136">
        <v>173</v>
      </c>
      <c r="K131" s="136">
        <v>167</v>
      </c>
      <c r="L131" s="119">
        <v>162</v>
      </c>
      <c r="M131" s="119">
        <v>157</v>
      </c>
      <c r="N131" s="95">
        <f t="shared" si="22"/>
        <v>155</v>
      </c>
      <c r="P131" s="149"/>
    </row>
    <row r="132" spans="1:16" s="81" customFormat="1" ht="15.75">
      <c r="A132" s="83" t="s">
        <v>107</v>
      </c>
      <c r="B132" s="120">
        <v>111</v>
      </c>
      <c r="C132" s="120">
        <v>111</v>
      </c>
      <c r="D132" s="120">
        <v>107</v>
      </c>
      <c r="E132" s="120">
        <v>101</v>
      </c>
      <c r="F132" s="137">
        <v>87</v>
      </c>
      <c r="G132" s="137">
        <v>115</v>
      </c>
      <c r="H132" s="137">
        <v>133</v>
      </c>
      <c r="I132" s="137">
        <v>136</v>
      </c>
      <c r="J132" s="137">
        <v>135</v>
      </c>
      <c r="K132" s="137">
        <v>131</v>
      </c>
      <c r="L132" s="120">
        <v>129</v>
      </c>
      <c r="M132" s="120">
        <v>127</v>
      </c>
      <c r="N132" s="96">
        <f t="shared" si="22"/>
        <v>118.58333333333333</v>
      </c>
      <c r="P132" s="149"/>
    </row>
    <row r="133" spans="1:16" s="81" customFormat="1" ht="15.75">
      <c r="A133" s="89" t="s">
        <v>108</v>
      </c>
      <c r="B133" s="119">
        <v>440</v>
      </c>
      <c r="C133" s="119">
        <v>445</v>
      </c>
      <c r="D133" s="119">
        <v>452</v>
      </c>
      <c r="E133" s="119">
        <v>414</v>
      </c>
      <c r="F133" s="119">
        <v>368</v>
      </c>
      <c r="G133" s="136">
        <v>401</v>
      </c>
      <c r="H133" s="136">
        <v>515</v>
      </c>
      <c r="I133" s="136">
        <v>514</v>
      </c>
      <c r="J133" s="136">
        <v>511</v>
      </c>
      <c r="K133" s="136">
        <v>441</v>
      </c>
      <c r="L133" s="119">
        <v>424</v>
      </c>
      <c r="M133" s="119">
        <v>413</v>
      </c>
      <c r="N133" s="95">
        <f t="shared" si="22"/>
        <v>444.8333333333333</v>
      </c>
      <c r="P133" s="149"/>
    </row>
    <row r="134" spans="1:16" s="81" customFormat="1" ht="15.75" customHeight="1">
      <c r="A134" s="83" t="s">
        <v>109</v>
      </c>
      <c r="B134" s="120">
        <v>38</v>
      </c>
      <c r="C134" s="120">
        <v>36</v>
      </c>
      <c r="D134" s="120">
        <v>38</v>
      </c>
      <c r="E134" s="120">
        <v>40</v>
      </c>
      <c r="F134" s="120">
        <v>28</v>
      </c>
      <c r="G134" s="137">
        <v>39</v>
      </c>
      <c r="H134" s="137">
        <v>52</v>
      </c>
      <c r="I134" s="137">
        <v>63</v>
      </c>
      <c r="J134" s="137">
        <v>69</v>
      </c>
      <c r="K134" s="137">
        <v>50</v>
      </c>
      <c r="L134" s="120">
        <v>40</v>
      </c>
      <c r="M134" s="120">
        <v>42</v>
      </c>
      <c r="N134" s="96">
        <f t="shared" si="22"/>
        <v>44.583333333333336</v>
      </c>
      <c r="P134" s="149"/>
    </row>
    <row r="135" spans="1:16" s="81" customFormat="1" ht="15.75">
      <c r="A135" s="128" t="s">
        <v>110</v>
      </c>
      <c r="B135" s="162">
        <v>233</v>
      </c>
      <c r="C135" s="162">
        <v>244</v>
      </c>
      <c r="D135" s="129">
        <v>252</v>
      </c>
      <c r="E135" s="162">
        <v>222</v>
      </c>
      <c r="F135" s="162">
        <v>213</v>
      </c>
      <c r="G135" s="136">
        <v>216</v>
      </c>
      <c r="H135" s="136">
        <v>240</v>
      </c>
      <c r="I135" s="136">
        <v>250</v>
      </c>
      <c r="J135" s="136">
        <v>233</v>
      </c>
      <c r="K135" s="136">
        <v>217</v>
      </c>
      <c r="L135" s="162">
        <v>210</v>
      </c>
      <c r="M135" s="162">
        <v>216</v>
      </c>
      <c r="N135" s="87">
        <f t="shared" si="22"/>
        <v>228.83333333333334</v>
      </c>
      <c r="P135" s="149"/>
    </row>
    <row r="136" spans="1:16" s="81" customFormat="1" ht="15.75">
      <c r="A136" s="82" t="s">
        <v>111</v>
      </c>
      <c r="B136" s="122">
        <v>65</v>
      </c>
      <c r="C136" s="122">
        <v>72</v>
      </c>
      <c r="D136" s="118">
        <v>74</v>
      </c>
      <c r="E136" s="122">
        <v>62</v>
      </c>
      <c r="F136" s="122">
        <v>63</v>
      </c>
      <c r="G136" s="122">
        <v>53</v>
      </c>
      <c r="H136" s="122">
        <v>63</v>
      </c>
      <c r="I136" s="122">
        <v>63</v>
      </c>
      <c r="J136" s="122">
        <v>60</v>
      </c>
      <c r="K136" s="122">
        <v>48</v>
      </c>
      <c r="L136" s="122">
        <v>44</v>
      </c>
      <c r="M136" s="122">
        <v>44</v>
      </c>
      <c r="N136" s="147">
        <f t="shared" si="22"/>
        <v>59.25</v>
      </c>
      <c r="P136" s="149"/>
    </row>
    <row r="137" spans="1:16" s="81" customFormat="1" ht="15.75">
      <c r="A137" s="91" t="s">
        <v>112</v>
      </c>
      <c r="B137" s="121">
        <v>21</v>
      </c>
      <c r="C137" s="121">
        <v>24</v>
      </c>
      <c r="D137" s="117">
        <v>20</v>
      </c>
      <c r="E137" s="121">
        <v>21</v>
      </c>
      <c r="F137" s="121">
        <v>18</v>
      </c>
      <c r="G137" s="121">
        <v>17</v>
      </c>
      <c r="H137" s="121">
        <v>18</v>
      </c>
      <c r="I137" s="121">
        <v>19</v>
      </c>
      <c r="J137" s="121">
        <v>19</v>
      </c>
      <c r="K137" s="121">
        <v>25</v>
      </c>
      <c r="L137" s="121">
        <v>23</v>
      </c>
      <c r="M137" s="121">
        <v>29</v>
      </c>
      <c r="N137" s="148">
        <f t="shared" si="22"/>
        <v>21.166666666666668</v>
      </c>
      <c r="P137" s="149"/>
    </row>
    <row r="138" spans="1:14" s="81" customFormat="1" ht="15.75">
      <c r="A138" s="124" t="s">
        <v>7</v>
      </c>
      <c r="B138" s="125">
        <f aca="true" t="shared" si="23" ref="B138:N138">SUM(B129:B137)</f>
        <v>1938</v>
      </c>
      <c r="C138" s="125">
        <f t="shared" si="23"/>
        <v>1955</v>
      </c>
      <c r="D138" s="125">
        <f t="shared" si="23"/>
        <v>1957</v>
      </c>
      <c r="E138" s="125">
        <f t="shared" si="23"/>
        <v>1804</v>
      </c>
      <c r="F138" s="125">
        <f t="shared" si="23"/>
        <v>1675</v>
      </c>
      <c r="G138" s="125">
        <f t="shared" si="23"/>
        <v>1718</v>
      </c>
      <c r="H138" s="125">
        <f t="shared" si="23"/>
        <v>1939</v>
      </c>
      <c r="I138" s="125">
        <f t="shared" si="23"/>
        <v>1946</v>
      </c>
      <c r="J138" s="125">
        <f t="shared" si="23"/>
        <v>1938</v>
      </c>
      <c r="K138" s="125">
        <f t="shared" si="23"/>
        <v>1809</v>
      </c>
      <c r="L138" s="125">
        <f t="shared" si="23"/>
        <v>1789</v>
      </c>
      <c r="M138" s="125">
        <f t="shared" si="23"/>
        <v>1771</v>
      </c>
      <c r="N138" s="126">
        <f t="shared" si="23"/>
        <v>1853.2499999999998</v>
      </c>
    </row>
    <row r="140" spans="1:14" ht="28.5" customHeight="1">
      <c r="A140" s="150" t="s">
        <v>136</v>
      </c>
      <c r="B140" s="9" t="s">
        <v>47</v>
      </c>
      <c r="C140" s="9" t="s">
        <v>48</v>
      </c>
      <c r="D140" s="9" t="s">
        <v>49</v>
      </c>
      <c r="E140" s="9" t="s">
        <v>50</v>
      </c>
      <c r="F140" s="9" t="s">
        <v>51</v>
      </c>
      <c r="G140" s="9" t="s">
        <v>52</v>
      </c>
      <c r="H140" s="9" t="s">
        <v>53</v>
      </c>
      <c r="I140" s="9" t="s">
        <v>54</v>
      </c>
      <c r="J140" s="9" t="s">
        <v>55</v>
      </c>
      <c r="K140" s="9" t="s">
        <v>56</v>
      </c>
      <c r="L140" s="9" t="s">
        <v>57</v>
      </c>
      <c r="M140" s="9" t="s">
        <v>58</v>
      </c>
      <c r="N140" s="10" t="s">
        <v>59</v>
      </c>
    </row>
    <row r="141" spans="1:14" ht="15">
      <c r="A141" s="92" t="s">
        <v>30</v>
      </c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</row>
    <row r="142" spans="1:16" s="81" customFormat="1" ht="15.75">
      <c r="A142" s="89" t="s">
        <v>103</v>
      </c>
      <c r="B142" s="90">
        <v>1090</v>
      </c>
      <c r="C142" s="90">
        <v>1152</v>
      </c>
      <c r="D142" s="90">
        <v>1100</v>
      </c>
      <c r="E142" s="119">
        <v>986</v>
      </c>
      <c r="F142" s="119">
        <v>951</v>
      </c>
      <c r="G142" s="90">
        <v>1063</v>
      </c>
      <c r="H142" s="90">
        <v>1195</v>
      </c>
      <c r="I142" s="90">
        <v>1199</v>
      </c>
      <c r="J142" s="90">
        <v>1238</v>
      </c>
      <c r="K142" s="90">
        <v>1243</v>
      </c>
      <c r="L142" s="90">
        <v>1301</v>
      </c>
      <c r="M142" s="90">
        <v>1320</v>
      </c>
      <c r="N142" s="95">
        <f>AVERAGE(B142:M142)</f>
        <v>1153.1666666666667</v>
      </c>
      <c r="P142" s="149"/>
    </row>
    <row r="143" spans="1:16" s="81" customFormat="1" ht="15.75">
      <c r="A143" s="83" t="s">
        <v>104</v>
      </c>
      <c r="B143" s="84">
        <v>892</v>
      </c>
      <c r="C143" s="84">
        <v>933</v>
      </c>
      <c r="D143" s="84">
        <v>899</v>
      </c>
      <c r="E143" s="120">
        <v>844</v>
      </c>
      <c r="F143" s="120">
        <v>817</v>
      </c>
      <c r="G143" s="84">
        <v>910</v>
      </c>
      <c r="H143" s="84">
        <v>1059</v>
      </c>
      <c r="I143" s="84">
        <v>1091</v>
      </c>
      <c r="J143" s="84">
        <v>1108</v>
      </c>
      <c r="K143" s="84">
        <v>1082</v>
      </c>
      <c r="L143" s="84">
        <v>1045</v>
      </c>
      <c r="M143" s="84">
        <v>1052</v>
      </c>
      <c r="N143" s="96">
        <f>AVERAGE(B143:M143)</f>
        <v>977.6666666666666</v>
      </c>
      <c r="P143" s="149"/>
    </row>
    <row r="144" spans="1:14" s="81" customFormat="1" ht="15.75">
      <c r="A144" s="86" t="s">
        <v>7</v>
      </c>
      <c r="B144" s="87">
        <f aca="true" t="shared" si="24" ref="B144:N144">SUM(B142:B143)</f>
        <v>1982</v>
      </c>
      <c r="C144" s="87">
        <f t="shared" si="24"/>
        <v>2085</v>
      </c>
      <c r="D144" s="87">
        <f t="shared" si="24"/>
        <v>1999</v>
      </c>
      <c r="E144" s="87">
        <f t="shared" si="24"/>
        <v>1830</v>
      </c>
      <c r="F144" s="87">
        <f t="shared" si="24"/>
        <v>1768</v>
      </c>
      <c r="G144" s="180">
        <v>1973</v>
      </c>
      <c r="H144" s="87">
        <f t="shared" si="24"/>
        <v>2254</v>
      </c>
      <c r="I144" s="87">
        <f t="shared" si="24"/>
        <v>2290</v>
      </c>
      <c r="J144" s="87">
        <v>2346</v>
      </c>
      <c r="K144" s="87">
        <v>2325</v>
      </c>
      <c r="L144" s="87">
        <v>2346</v>
      </c>
      <c r="M144" s="87">
        <v>2372</v>
      </c>
      <c r="N144" s="87">
        <f t="shared" si="24"/>
        <v>2130.8333333333335</v>
      </c>
    </row>
    <row r="145" spans="1:14" s="81" customFormat="1" ht="15.75">
      <c r="A145" s="88" t="s">
        <v>31</v>
      </c>
      <c r="B145" s="84"/>
      <c r="C145" s="84"/>
      <c r="D145" s="84"/>
      <c r="E145" s="84"/>
      <c r="F145" s="181"/>
      <c r="G145" s="181"/>
      <c r="H145" s="84"/>
      <c r="I145" s="84"/>
      <c r="J145" s="84"/>
      <c r="K145" s="84"/>
      <c r="L145" s="84"/>
      <c r="M145" s="84"/>
      <c r="N145" s="96"/>
    </row>
    <row r="146" spans="1:16" s="81" customFormat="1" ht="15.75">
      <c r="A146" s="89" t="s">
        <v>119</v>
      </c>
      <c r="B146" s="119">
        <v>384</v>
      </c>
      <c r="C146" s="119">
        <v>384</v>
      </c>
      <c r="D146" s="119">
        <v>377</v>
      </c>
      <c r="E146" s="119">
        <v>319</v>
      </c>
      <c r="F146" s="119">
        <v>299</v>
      </c>
      <c r="G146" s="119">
        <v>373</v>
      </c>
      <c r="H146" s="119">
        <v>452</v>
      </c>
      <c r="I146" s="90">
        <v>438</v>
      </c>
      <c r="J146" s="90">
        <v>479</v>
      </c>
      <c r="K146" s="90">
        <v>467</v>
      </c>
      <c r="L146" s="90">
        <v>467</v>
      </c>
      <c r="M146" s="90">
        <v>474</v>
      </c>
      <c r="N146" s="95">
        <f>AVERAGE(B146:M146)</f>
        <v>409.4166666666667</v>
      </c>
      <c r="P146" s="149"/>
    </row>
    <row r="147" spans="1:16" s="81" customFormat="1" ht="15.75">
      <c r="A147" s="83" t="s">
        <v>32</v>
      </c>
      <c r="B147" s="120">
        <v>1538</v>
      </c>
      <c r="C147" s="120">
        <v>1636</v>
      </c>
      <c r="D147" s="120">
        <v>1554</v>
      </c>
      <c r="E147" s="120">
        <v>1447</v>
      </c>
      <c r="F147" s="120">
        <v>1402</v>
      </c>
      <c r="G147" s="120">
        <v>1537</v>
      </c>
      <c r="H147" s="120">
        <v>1731</v>
      </c>
      <c r="I147" s="84">
        <v>1762</v>
      </c>
      <c r="J147" s="84">
        <v>1787</v>
      </c>
      <c r="K147" s="84">
        <v>1779</v>
      </c>
      <c r="L147" s="84">
        <v>1810</v>
      </c>
      <c r="M147" s="84">
        <v>1820</v>
      </c>
      <c r="N147" s="95">
        <f>AVERAGE(B147:M147)</f>
        <v>1650.25</v>
      </c>
      <c r="P147" s="149"/>
    </row>
    <row r="148" spans="1:16" s="81" customFormat="1" ht="15.75">
      <c r="A148" s="89" t="s">
        <v>33</v>
      </c>
      <c r="B148" s="119">
        <v>59</v>
      </c>
      <c r="C148" s="119">
        <v>64</v>
      </c>
      <c r="D148" s="119">
        <v>66</v>
      </c>
      <c r="E148" s="119">
        <v>61</v>
      </c>
      <c r="F148" s="119">
        <v>65</v>
      </c>
      <c r="G148" s="119">
        <v>62</v>
      </c>
      <c r="H148" s="119">
        <v>70</v>
      </c>
      <c r="I148" s="90">
        <v>89</v>
      </c>
      <c r="J148" s="90">
        <v>79</v>
      </c>
      <c r="K148" s="90">
        <v>78</v>
      </c>
      <c r="L148" s="90">
        <v>68</v>
      </c>
      <c r="M148" s="90">
        <v>77</v>
      </c>
      <c r="N148" s="95">
        <f>AVERAGE(B148:M148)</f>
        <v>69.83333333333333</v>
      </c>
      <c r="P148" s="149"/>
    </row>
    <row r="149" spans="1:16" s="81" customFormat="1" ht="15.75">
      <c r="A149" s="83" t="s">
        <v>120</v>
      </c>
      <c r="B149" s="120">
        <v>1</v>
      </c>
      <c r="C149" s="120">
        <v>1</v>
      </c>
      <c r="D149" s="120">
        <v>2</v>
      </c>
      <c r="E149" s="120">
        <v>3</v>
      </c>
      <c r="F149" s="120">
        <v>2</v>
      </c>
      <c r="G149" s="120">
        <v>1</v>
      </c>
      <c r="H149" s="120">
        <v>1</v>
      </c>
      <c r="I149" s="84">
        <v>1</v>
      </c>
      <c r="J149" s="84">
        <v>1</v>
      </c>
      <c r="K149" s="84">
        <v>1</v>
      </c>
      <c r="L149" s="84">
        <v>1</v>
      </c>
      <c r="M149" s="84">
        <v>1</v>
      </c>
      <c r="N149" s="96">
        <f>AVERAGE(B149:M149)</f>
        <v>1.3333333333333333</v>
      </c>
      <c r="P149" s="149"/>
    </row>
    <row r="150" spans="1:14" s="81" customFormat="1" ht="15.75">
      <c r="A150" s="86" t="s">
        <v>7</v>
      </c>
      <c r="B150" s="87">
        <f aca="true" t="shared" si="25" ref="B150:N150">SUM(B146:B149)</f>
        <v>1982</v>
      </c>
      <c r="C150" s="87">
        <f t="shared" si="25"/>
        <v>2085</v>
      </c>
      <c r="D150" s="87">
        <f t="shared" si="25"/>
        <v>1999</v>
      </c>
      <c r="E150" s="87">
        <f t="shared" si="25"/>
        <v>1830</v>
      </c>
      <c r="F150" s="87">
        <f t="shared" si="25"/>
        <v>1768</v>
      </c>
      <c r="G150" s="180">
        <v>1973</v>
      </c>
      <c r="H150" s="87">
        <f t="shared" si="25"/>
        <v>2254</v>
      </c>
      <c r="I150" s="87">
        <f t="shared" si="25"/>
        <v>2290</v>
      </c>
      <c r="J150" s="87">
        <v>2346</v>
      </c>
      <c r="K150" s="87">
        <v>2325</v>
      </c>
      <c r="L150" s="87">
        <v>2346</v>
      </c>
      <c r="M150" s="87">
        <v>2372</v>
      </c>
      <c r="N150" s="87">
        <f t="shared" si="25"/>
        <v>2130.8333333333335</v>
      </c>
    </row>
    <row r="151" spans="1:14" s="81" customFormat="1" ht="15.75">
      <c r="A151" s="88" t="s">
        <v>34</v>
      </c>
      <c r="B151" s="84"/>
      <c r="C151" s="84"/>
      <c r="D151" s="84"/>
      <c r="E151" s="84"/>
      <c r="F151" s="181"/>
      <c r="G151" s="181"/>
      <c r="H151" s="84"/>
      <c r="I151" s="84"/>
      <c r="J151" s="84"/>
      <c r="K151" s="84"/>
      <c r="L151" s="84"/>
      <c r="M151" s="84"/>
      <c r="N151" s="96"/>
    </row>
    <row r="152" spans="1:16" s="81" customFormat="1" ht="15.75">
      <c r="A152" s="127" t="s">
        <v>35</v>
      </c>
      <c r="B152" s="119">
        <v>123</v>
      </c>
      <c r="C152" s="119">
        <v>134</v>
      </c>
      <c r="D152" s="119">
        <v>127</v>
      </c>
      <c r="E152" s="119">
        <v>114</v>
      </c>
      <c r="F152" s="119">
        <v>116</v>
      </c>
      <c r="G152" s="119">
        <v>122</v>
      </c>
      <c r="H152" s="119">
        <v>113</v>
      </c>
      <c r="I152" s="90">
        <v>116</v>
      </c>
      <c r="J152" s="90">
        <v>115</v>
      </c>
      <c r="K152" s="90">
        <v>115</v>
      </c>
      <c r="L152" s="90">
        <v>125</v>
      </c>
      <c r="M152" s="90">
        <v>127</v>
      </c>
      <c r="N152" s="95">
        <f aca="true" t="shared" si="26" ref="N152:N160">AVERAGE(B152:M152)</f>
        <v>120.58333333333333</v>
      </c>
      <c r="P152" s="149"/>
    </row>
    <row r="153" spans="1:16" s="81" customFormat="1" ht="15.75">
      <c r="A153" s="83" t="s">
        <v>105</v>
      </c>
      <c r="B153" s="120">
        <v>736</v>
      </c>
      <c r="C153" s="120">
        <v>773</v>
      </c>
      <c r="D153" s="120">
        <v>737</v>
      </c>
      <c r="E153" s="120">
        <v>694</v>
      </c>
      <c r="F153" s="120">
        <v>679</v>
      </c>
      <c r="G153" s="120">
        <v>683</v>
      </c>
      <c r="H153" s="120">
        <v>696</v>
      </c>
      <c r="I153" s="84">
        <v>714</v>
      </c>
      <c r="J153" s="84">
        <v>760</v>
      </c>
      <c r="K153" s="84">
        <v>790</v>
      </c>
      <c r="L153" s="84">
        <v>827</v>
      </c>
      <c r="M153" s="84">
        <v>853</v>
      </c>
      <c r="N153" s="96">
        <f t="shared" si="26"/>
        <v>745.1666666666666</v>
      </c>
      <c r="P153" s="149"/>
    </row>
    <row r="154" spans="1:16" s="81" customFormat="1" ht="15.75">
      <c r="A154" s="89" t="s">
        <v>106</v>
      </c>
      <c r="B154" s="119">
        <v>173</v>
      </c>
      <c r="C154" s="119">
        <v>180</v>
      </c>
      <c r="D154" s="119">
        <v>164</v>
      </c>
      <c r="E154" s="119">
        <v>150</v>
      </c>
      <c r="F154" s="136">
        <v>146</v>
      </c>
      <c r="G154" s="136">
        <v>205</v>
      </c>
      <c r="H154" s="136">
        <v>245</v>
      </c>
      <c r="I154" s="157">
        <v>231</v>
      </c>
      <c r="J154" s="157">
        <v>232</v>
      </c>
      <c r="K154" s="157">
        <v>242</v>
      </c>
      <c r="L154" s="90">
        <v>255</v>
      </c>
      <c r="M154" s="90">
        <v>258</v>
      </c>
      <c r="N154" s="95">
        <f t="shared" si="26"/>
        <v>206.75</v>
      </c>
      <c r="P154" s="149"/>
    </row>
    <row r="155" spans="1:16" s="81" customFormat="1" ht="15.75">
      <c r="A155" s="83" t="s">
        <v>107</v>
      </c>
      <c r="B155" s="120">
        <v>153</v>
      </c>
      <c r="C155" s="120">
        <v>152</v>
      </c>
      <c r="D155" s="120">
        <v>140</v>
      </c>
      <c r="E155" s="120">
        <v>127</v>
      </c>
      <c r="F155" s="137">
        <v>108</v>
      </c>
      <c r="G155" s="137">
        <v>130</v>
      </c>
      <c r="H155" s="137">
        <v>137</v>
      </c>
      <c r="I155" s="158">
        <v>128</v>
      </c>
      <c r="J155" s="158">
        <v>125</v>
      </c>
      <c r="K155" s="158">
        <v>131</v>
      </c>
      <c r="L155" s="84">
        <v>132</v>
      </c>
      <c r="M155" s="84">
        <v>131</v>
      </c>
      <c r="N155" s="96">
        <f t="shared" si="26"/>
        <v>132.83333333333334</v>
      </c>
      <c r="P155" s="149"/>
    </row>
    <row r="156" spans="1:16" s="81" customFormat="1" ht="15.75">
      <c r="A156" s="89" t="s">
        <v>108</v>
      </c>
      <c r="B156" s="119">
        <v>443</v>
      </c>
      <c r="C156" s="119">
        <v>463</v>
      </c>
      <c r="D156" s="119">
        <v>461</v>
      </c>
      <c r="E156" s="119">
        <v>404</v>
      </c>
      <c r="F156" s="119">
        <v>387</v>
      </c>
      <c r="G156" s="136">
        <v>460</v>
      </c>
      <c r="H156" s="136">
        <v>606</v>
      </c>
      <c r="I156" s="157">
        <v>629</v>
      </c>
      <c r="J156" s="157">
        <v>631</v>
      </c>
      <c r="K156" s="157">
        <v>597</v>
      </c>
      <c r="L156" s="90">
        <v>568</v>
      </c>
      <c r="M156" s="90">
        <v>569</v>
      </c>
      <c r="N156" s="95">
        <f t="shared" si="26"/>
        <v>518.1666666666666</v>
      </c>
      <c r="P156" s="149"/>
    </row>
    <row r="157" spans="1:16" s="81" customFormat="1" ht="15.75" customHeight="1">
      <c r="A157" s="83" t="s">
        <v>109</v>
      </c>
      <c r="B157" s="120">
        <v>47</v>
      </c>
      <c r="C157" s="120">
        <v>48</v>
      </c>
      <c r="D157" s="120">
        <v>46</v>
      </c>
      <c r="E157" s="120">
        <v>42</v>
      </c>
      <c r="F157" s="120">
        <v>40</v>
      </c>
      <c r="G157" s="137">
        <v>56</v>
      </c>
      <c r="H157" s="137">
        <v>70</v>
      </c>
      <c r="I157" s="158">
        <v>71</v>
      </c>
      <c r="J157" s="158">
        <v>68</v>
      </c>
      <c r="K157" s="158">
        <v>70</v>
      </c>
      <c r="L157" s="84">
        <v>67</v>
      </c>
      <c r="M157" s="84">
        <v>63</v>
      </c>
      <c r="N157" s="96">
        <f t="shared" si="26"/>
        <v>57.333333333333336</v>
      </c>
      <c r="P157" s="149"/>
    </row>
    <row r="158" spans="1:16" s="81" customFormat="1" ht="15.75">
      <c r="A158" s="128" t="s">
        <v>110</v>
      </c>
      <c r="B158" s="162">
        <v>226</v>
      </c>
      <c r="C158" s="162">
        <v>238</v>
      </c>
      <c r="D158" s="162">
        <v>227</v>
      </c>
      <c r="E158" s="162">
        <v>212</v>
      </c>
      <c r="F158" s="162">
        <v>210</v>
      </c>
      <c r="G158" s="136">
        <v>241</v>
      </c>
      <c r="H158" s="136">
        <v>292</v>
      </c>
      <c r="I158" s="157">
        <v>298</v>
      </c>
      <c r="J158" s="157">
        <v>318</v>
      </c>
      <c r="K158" s="157">
        <v>290</v>
      </c>
      <c r="L158" s="129">
        <v>285</v>
      </c>
      <c r="M158" s="129">
        <v>281</v>
      </c>
      <c r="N158" s="87">
        <f t="shared" si="26"/>
        <v>259.8333333333333</v>
      </c>
      <c r="P158" s="149"/>
    </row>
    <row r="159" spans="1:16" s="81" customFormat="1" ht="15.75">
      <c r="A159" s="82" t="s">
        <v>111</v>
      </c>
      <c r="B159" s="122">
        <v>52</v>
      </c>
      <c r="C159" s="122">
        <v>57</v>
      </c>
      <c r="D159" s="122">
        <v>58</v>
      </c>
      <c r="E159" s="122">
        <v>52</v>
      </c>
      <c r="F159" s="122">
        <v>52</v>
      </c>
      <c r="G159" s="122">
        <v>49</v>
      </c>
      <c r="H159" s="122">
        <v>61</v>
      </c>
      <c r="I159" s="118">
        <v>65</v>
      </c>
      <c r="J159" s="118">
        <v>57</v>
      </c>
      <c r="K159" s="118">
        <v>53</v>
      </c>
      <c r="L159" s="118">
        <v>58</v>
      </c>
      <c r="M159" s="118">
        <v>56</v>
      </c>
      <c r="N159" s="147">
        <f t="shared" si="26"/>
        <v>55.833333333333336</v>
      </c>
      <c r="P159" s="149"/>
    </row>
    <row r="160" spans="1:16" s="81" customFormat="1" ht="15.75">
      <c r="A160" s="91" t="s">
        <v>112</v>
      </c>
      <c r="B160" s="121">
        <v>29</v>
      </c>
      <c r="C160" s="121">
        <v>40</v>
      </c>
      <c r="D160" s="121">
        <v>39</v>
      </c>
      <c r="E160" s="121">
        <v>35</v>
      </c>
      <c r="F160" s="121">
        <v>30</v>
      </c>
      <c r="G160" s="121">
        <v>27</v>
      </c>
      <c r="H160" s="121">
        <v>34</v>
      </c>
      <c r="I160" s="117">
        <v>38</v>
      </c>
      <c r="J160" s="117">
        <v>40</v>
      </c>
      <c r="K160" s="117">
        <v>37</v>
      </c>
      <c r="L160" s="117">
        <v>29</v>
      </c>
      <c r="M160" s="117">
        <v>34</v>
      </c>
      <c r="N160" s="148">
        <f t="shared" si="26"/>
        <v>34.333333333333336</v>
      </c>
      <c r="P160" s="149"/>
    </row>
    <row r="161" spans="1:14" s="81" customFormat="1" ht="15.75">
      <c r="A161" s="124" t="s">
        <v>7</v>
      </c>
      <c r="B161" s="125">
        <f aca="true" t="shared" si="27" ref="B161:N161">SUM(B152:B160)</f>
        <v>1982</v>
      </c>
      <c r="C161" s="125">
        <f t="shared" si="27"/>
        <v>2085</v>
      </c>
      <c r="D161" s="125">
        <f t="shared" si="27"/>
        <v>1999</v>
      </c>
      <c r="E161" s="125">
        <f t="shared" si="27"/>
        <v>1830</v>
      </c>
      <c r="F161" s="125">
        <f t="shared" si="27"/>
        <v>1768</v>
      </c>
      <c r="G161" s="182">
        <v>1973</v>
      </c>
      <c r="H161" s="125">
        <f t="shared" si="27"/>
        <v>2254</v>
      </c>
      <c r="I161" s="125">
        <f t="shared" si="27"/>
        <v>2290</v>
      </c>
      <c r="J161" s="125">
        <v>2346</v>
      </c>
      <c r="K161" s="125">
        <v>2325</v>
      </c>
      <c r="L161" s="125">
        <v>2346</v>
      </c>
      <c r="M161" s="125">
        <v>2372</v>
      </c>
      <c r="N161" s="126">
        <f t="shared" si="27"/>
        <v>2130.8333333333335</v>
      </c>
    </row>
    <row r="163" spans="1:14" ht="28.5" customHeight="1">
      <c r="A163" s="150" t="s">
        <v>141</v>
      </c>
      <c r="B163" s="9" t="s">
        <v>47</v>
      </c>
      <c r="C163" s="9" t="s">
        <v>48</v>
      </c>
      <c r="D163" s="9" t="s">
        <v>49</v>
      </c>
      <c r="E163" s="9" t="s">
        <v>50</v>
      </c>
      <c r="F163" s="9" t="s">
        <v>51</v>
      </c>
      <c r="G163" s="9" t="s">
        <v>52</v>
      </c>
      <c r="H163" s="9" t="s">
        <v>53</v>
      </c>
      <c r="I163" s="9" t="s">
        <v>54</v>
      </c>
      <c r="J163" s="9" t="s">
        <v>55</v>
      </c>
      <c r="K163" s="9" t="s">
        <v>56</v>
      </c>
      <c r="L163" s="9" t="s">
        <v>57</v>
      </c>
      <c r="M163" s="9" t="s">
        <v>58</v>
      </c>
      <c r="N163" s="10" t="s">
        <v>59</v>
      </c>
    </row>
    <row r="164" spans="1:14" ht="15">
      <c r="A164" s="92" t="s">
        <v>30</v>
      </c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</row>
    <row r="165" spans="1:16" s="81" customFormat="1" ht="15.75">
      <c r="A165" s="89" t="s">
        <v>103</v>
      </c>
      <c r="B165" s="90">
        <v>1479</v>
      </c>
      <c r="C165" s="90">
        <v>1527</v>
      </c>
      <c r="D165" s="90">
        <v>1469</v>
      </c>
      <c r="E165" s="90">
        <v>1264</v>
      </c>
      <c r="F165" s="90">
        <v>1126</v>
      </c>
      <c r="G165" s="119">
        <v>1183</v>
      </c>
      <c r="H165" s="90">
        <v>1280</v>
      </c>
      <c r="I165" s="90">
        <v>1227</v>
      </c>
      <c r="J165" s="90">
        <v>1247</v>
      </c>
      <c r="K165" s="90">
        <v>1232</v>
      </c>
      <c r="L165" s="90">
        <v>982</v>
      </c>
      <c r="M165" s="90">
        <v>801</v>
      </c>
      <c r="N165" s="95">
        <f>AVERAGE(B165:M165)</f>
        <v>1234.75</v>
      </c>
      <c r="P165" s="149"/>
    </row>
    <row r="166" spans="1:16" s="81" customFormat="1" ht="15.75">
      <c r="A166" s="83" t="s">
        <v>104</v>
      </c>
      <c r="B166" s="84">
        <v>1123</v>
      </c>
      <c r="C166" s="84">
        <v>1154</v>
      </c>
      <c r="D166" s="84">
        <v>1132</v>
      </c>
      <c r="E166" s="84">
        <v>1057</v>
      </c>
      <c r="F166" s="84">
        <v>969</v>
      </c>
      <c r="G166" s="120">
        <v>1006</v>
      </c>
      <c r="H166" s="84">
        <v>1085</v>
      </c>
      <c r="I166" s="84">
        <v>1081</v>
      </c>
      <c r="J166" s="84">
        <v>1123</v>
      </c>
      <c r="K166" s="84">
        <v>1075</v>
      </c>
      <c r="L166" s="84">
        <v>831</v>
      </c>
      <c r="M166" s="84">
        <v>588</v>
      </c>
      <c r="N166" s="96">
        <f>AVERAGE(B166:M166)</f>
        <v>1018.6666666666666</v>
      </c>
      <c r="P166" s="149"/>
    </row>
    <row r="167" spans="1:14" s="81" customFormat="1" ht="15.75">
      <c r="A167" s="86" t="s">
        <v>7</v>
      </c>
      <c r="B167" s="87">
        <f>SUM(B165:B166)</f>
        <v>2602</v>
      </c>
      <c r="C167" s="87">
        <f>SUM(C165:C166)</f>
        <v>2681</v>
      </c>
      <c r="D167" s="87">
        <f>SUM(D165:D166)</f>
        <v>2601</v>
      </c>
      <c r="E167" s="87">
        <v>2321</v>
      </c>
      <c r="F167" s="87">
        <v>2095</v>
      </c>
      <c r="G167" s="87">
        <f>SUM(G165:G166)</f>
        <v>2189</v>
      </c>
      <c r="H167" s="87">
        <v>2365</v>
      </c>
      <c r="I167" s="87">
        <v>2308</v>
      </c>
      <c r="J167" s="87">
        <v>2370</v>
      </c>
      <c r="K167" s="87">
        <v>2307</v>
      </c>
      <c r="L167" s="87">
        <f>SUM(L165:L166)</f>
        <v>1813</v>
      </c>
      <c r="M167" s="87">
        <v>1389</v>
      </c>
      <c r="N167" s="87">
        <f>SUM(N165:N166)</f>
        <v>2253.4166666666665</v>
      </c>
    </row>
    <row r="168" spans="1:14" s="81" customFormat="1" ht="15.75">
      <c r="A168" s="88" t="s">
        <v>31</v>
      </c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96"/>
    </row>
    <row r="169" spans="1:16" s="81" customFormat="1" ht="15.75">
      <c r="A169" s="89" t="s">
        <v>119</v>
      </c>
      <c r="B169" s="90">
        <v>513</v>
      </c>
      <c r="C169" s="90">
        <v>521</v>
      </c>
      <c r="D169" s="90">
        <v>490</v>
      </c>
      <c r="E169" s="90">
        <v>441</v>
      </c>
      <c r="F169" s="90">
        <v>378</v>
      </c>
      <c r="G169" s="119">
        <v>423</v>
      </c>
      <c r="H169" s="90">
        <v>513</v>
      </c>
      <c r="I169" s="90">
        <v>502</v>
      </c>
      <c r="J169" s="90">
        <v>539</v>
      </c>
      <c r="K169" s="90">
        <v>538</v>
      </c>
      <c r="L169" s="90">
        <v>434</v>
      </c>
      <c r="M169" s="90">
        <v>341</v>
      </c>
      <c r="N169" s="95">
        <f>AVERAGE(B169:M169)</f>
        <v>469.4166666666667</v>
      </c>
      <c r="P169" s="149"/>
    </row>
    <row r="170" spans="1:16" s="81" customFormat="1" ht="15.75">
      <c r="A170" s="83" t="s">
        <v>32</v>
      </c>
      <c r="B170" s="84">
        <v>1993</v>
      </c>
      <c r="C170" s="84">
        <v>2063</v>
      </c>
      <c r="D170" s="84">
        <v>2001</v>
      </c>
      <c r="E170" s="84">
        <v>1777</v>
      </c>
      <c r="F170" s="84">
        <v>1617</v>
      </c>
      <c r="G170" s="120">
        <v>1675</v>
      </c>
      <c r="H170" s="84">
        <v>1757</v>
      </c>
      <c r="I170" s="84">
        <v>1703</v>
      </c>
      <c r="J170" s="84">
        <v>1735</v>
      </c>
      <c r="K170" s="84">
        <v>1701</v>
      </c>
      <c r="L170" s="84">
        <v>1325</v>
      </c>
      <c r="M170" s="84">
        <v>999</v>
      </c>
      <c r="N170" s="95">
        <f>AVERAGE(B170:M170)</f>
        <v>1695.5</v>
      </c>
      <c r="P170" s="149"/>
    </row>
    <row r="171" spans="1:16" s="81" customFormat="1" ht="15.75">
      <c r="A171" s="89" t="s">
        <v>33</v>
      </c>
      <c r="B171" s="90">
        <v>95</v>
      </c>
      <c r="C171" s="90">
        <v>96</v>
      </c>
      <c r="D171" s="90">
        <v>109</v>
      </c>
      <c r="E171" s="90">
        <v>102</v>
      </c>
      <c r="F171" s="90">
        <v>99</v>
      </c>
      <c r="G171" s="119">
        <v>90</v>
      </c>
      <c r="H171" s="90">
        <v>94</v>
      </c>
      <c r="I171" s="90">
        <v>101</v>
      </c>
      <c r="J171" s="90">
        <v>95</v>
      </c>
      <c r="K171" s="90">
        <v>67</v>
      </c>
      <c r="L171" s="90">
        <v>53</v>
      </c>
      <c r="M171" s="90">
        <v>49</v>
      </c>
      <c r="N171" s="95">
        <f>AVERAGE(B171:M171)</f>
        <v>87.5</v>
      </c>
      <c r="P171" s="149"/>
    </row>
    <row r="172" spans="1:16" s="81" customFormat="1" ht="15.75">
      <c r="A172" s="83" t="s">
        <v>120</v>
      </c>
      <c r="B172" s="84">
        <v>1</v>
      </c>
      <c r="C172" s="84">
        <v>1</v>
      </c>
      <c r="D172" s="207">
        <v>1</v>
      </c>
      <c r="E172" s="84">
        <v>1</v>
      </c>
      <c r="F172" s="84">
        <v>1</v>
      </c>
      <c r="G172" s="212">
        <v>1</v>
      </c>
      <c r="H172" s="84">
        <v>1</v>
      </c>
      <c r="I172" s="207">
        <v>2</v>
      </c>
      <c r="J172" s="207">
        <v>1</v>
      </c>
      <c r="K172" s="207">
        <v>1</v>
      </c>
      <c r="L172" s="207">
        <v>1</v>
      </c>
      <c r="M172" s="207"/>
      <c r="N172" s="96">
        <f>AVERAGE(B172:M172)</f>
        <v>1.0909090909090908</v>
      </c>
      <c r="P172" s="149"/>
    </row>
    <row r="173" spans="1:14" s="81" customFormat="1" ht="15.75">
      <c r="A173" s="86" t="s">
        <v>7</v>
      </c>
      <c r="B173" s="87">
        <f>SUM(B169:B172)</f>
        <v>2602</v>
      </c>
      <c r="C173" s="87">
        <f>SUM(C169:C172)</f>
        <v>2681</v>
      </c>
      <c r="D173" s="87">
        <f>SUM(D169:D172)</f>
        <v>2601</v>
      </c>
      <c r="E173" s="87">
        <v>2321</v>
      </c>
      <c r="F173" s="87">
        <v>2095</v>
      </c>
      <c r="G173" s="87">
        <f>SUM(G169:G172)</f>
        <v>2189</v>
      </c>
      <c r="H173" s="87">
        <v>2365</v>
      </c>
      <c r="I173" s="87">
        <v>2308</v>
      </c>
      <c r="J173" s="87">
        <v>2370</v>
      </c>
      <c r="K173" s="87">
        <v>2307</v>
      </c>
      <c r="L173" s="87">
        <f>SUM(L169:L172)</f>
        <v>1813</v>
      </c>
      <c r="M173" s="87">
        <v>1389</v>
      </c>
      <c r="N173" s="87">
        <f>SUM(N169:N172)</f>
        <v>2253.5075757575755</v>
      </c>
    </row>
    <row r="174" spans="1:14" s="81" customFormat="1" ht="15.75">
      <c r="A174" s="88" t="s">
        <v>34</v>
      </c>
      <c r="B174" s="84"/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96"/>
    </row>
    <row r="175" spans="1:16" s="81" customFormat="1" ht="15.75">
      <c r="A175" s="127" t="s">
        <v>35</v>
      </c>
      <c r="B175" s="90">
        <v>139</v>
      </c>
      <c r="C175" s="90">
        <v>147</v>
      </c>
      <c r="D175" s="90">
        <v>142</v>
      </c>
      <c r="E175" s="90">
        <v>129</v>
      </c>
      <c r="F175" s="90">
        <v>118</v>
      </c>
      <c r="G175" s="119">
        <v>115</v>
      </c>
      <c r="H175" s="90">
        <v>121</v>
      </c>
      <c r="I175" s="90">
        <v>110</v>
      </c>
      <c r="J175" s="90">
        <v>114</v>
      </c>
      <c r="K175" s="90">
        <v>111</v>
      </c>
      <c r="L175" s="90">
        <v>85</v>
      </c>
      <c r="M175" s="90">
        <v>70</v>
      </c>
      <c r="N175" s="95">
        <f aca="true" t="shared" si="28" ref="N175:N183">AVERAGE(B175:M175)</f>
        <v>116.75</v>
      </c>
      <c r="P175" s="149"/>
    </row>
    <row r="176" spans="1:16" s="81" customFormat="1" ht="15.75">
      <c r="A176" s="83" t="s">
        <v>105</v>
      </c>
      <c r="B176" s="84">
        <v>946</v>
      </c>
      <c r="C176" s="84">
        <v>995</v>
      </c>
      <c r="D176" s="84">
        <v>998</v>
      </c>
      <c r="E176" s="84">
        <v>902</v>
      </c>
      <c r="F176" s="84">
        <v>811</v>
      </c>
      <c r="G176" s="120">
        <v>788</v>
      </c>
      <c r="H176" s="84">
        <v>812</v>
      </c>
      <c r="I176" s="84">
        <v>786</v>
      </c>
      <c r="J176" s="84">
        <v>851</v>
      </c>
      <c r="K176" s="84">
        <v>880</v>
      </c>
      <c r="L176" s="84">
        <v>667</v>
      </c>
      <c r="M176" s="84">
        <v>508</v>
      </c>
      <c r="N176" s="96">
        <f t="shared" si="28"/>
        <v>828.6666666666666</v>
      </c>
      <c r="P176" s="149"/>
    </row>
    <row r="177" spans="1:16" s="81" customFormat="1" ht="15.75">
      <c r="A177" s="89" t="s">
        <v>106</v>
      </c>
      <c r="B177" s="90">
        <v>283</v>
      </c>
      <c r="C177" s="90">
        <v>281</v>
      </c>
      <c r="D177" s="90">
        <v>254</v>
      </c>
      <c r="E177" s="90">
        <v>221</v>
      </c>
      <c r="F177" s="157">
        <v>193</v>
      </c>
      <c r="G177" s="136">
        <v>233</v>
      </c>
      <c r="H177" s="157">
        <v>262</v>
      </c>
      <c r="I177" s="157">
        <v>252</v>
      </c>
      <c r="J177" s="157">
        <v>252</v>
      </c>
      <c r="K177" s="157">
        <v>229</v>
      </c>
      <c r="L177" s="90">
        <v>178</v>
      </c>
      <c r="M177" s="90">
        <v>144</v>
      </c>
      <c r="N177" s="95">
        <f t="shared" si="28"/>
        <v>231.83333333333334</v>
      </c>
      <c r="P177" s="149"/>
    </row>
    <row r="178" spans="1:16" s="81" customFormat="1" ht="15.75">
      <c r="A178" s="83" t="s">
        <v>107</v>
      </c>
      <c r="B178" s="84">
        <v>147</v>
      </c>
      <c r="C178" s="84">
        <v>147</v>
      </c>
      <c r="D178" s="84">
        <v>138</v>
      </c>
      <c r="E178" s="84">
        <v>116</v>
      </c>
      <c r="F178" s="158">
        <v>108</v>
      </c>
      <c r="G178" s="137">
        <v>130</v>
      </c>
      <c r="H178" s="158">
        <v>126</v>
      </c>
      <c r="I178" s="158">
        <v>119</v>
      </c>
      <c r="J178" s="158">
        <v>120</v>
      </c>
      <c r="K178" s="158">
        <v>115</v>
      </c>
      <c r="L178" s="84">
        <v>93</v>
      </c>
      <c r="M178" s="84">
        <v>69</v>
      </c>
      <c r="N178" s="96">
        <f t="shared" si="28"/>
        <v>119</v>
      </c>
      <c r="P178" s="149"/>
    </row>
    <row r="179" spans="1:16" s="81" customFormat="1" ht="15.75">
      <c r="A179" s="89" t="s">
        <v>108</v>
      </c>
      <c r="B179" s="90">
        <v>620</v>
      </c>
      <c r="C179" s="90">
        <v>619</v>
      </c>
      <c r="D179" s="90">
        <v>604</v>
      </c>
      <c r="E179" s="90">
        <v>544</v>
      </c>
      <c r="F179" s="90">
        <v>495</v>
      </c>
      <c r="G179" s="136">
        <v>552</v>
      </c>
      <c r="H179" s="157">
        <v>650</v>
      </c>
      <c r="I179" s="157">
        <v>632</v>
      </c>
      <c r="J179" s="157">
        <v>595</v>
      </c>
      <c r="K179" s="157">
        <v>580</v>
      </c>
      <c r="L179" s="90">
        <v>454</v>
      </c>
      <c r="M179" s="90">
        <v>352</v>
      </c>
      <c r="N179" s="95">
        <f t="shared" si="28"/>
        <v>558.0833333333334</v>
      </c>
      <c r="P179" s="149"/>
    </row>
    <row r="180" spans="1:16" s="81" customFormat="1" ht="15.75" customHeight="1">
      <c r="A180" s="83" t="s">
        <v>109</v>
      </c>
      <c r="B180" s="84">
        <v>70</v>
      </c>
      <c r="C180" s="84">
        <v>71</v>
      </c>
      <c r="D180" s="84">
        <v>64</v>
      </c>
      <c r="E180" s="84">
        <v>49</v>
      </c>
      <c r="F180" s="84">
        <v>43</v>
      </c>
      <c r="G180" s="137">
        <v>55</v>
      </c>
      <c r="H180" s="158">
        <v>46</v>
      </c>
      <c r="I180" s="158">
        <v>42</v>
      </c>
      <c r="J180" s="158">
        <v>40</v>
      </c>
      <c r="K180" s="158">
        <v>32</v>
      </c>
      <c r="L180" s="84">
        <v>29</v>
      </c>
      <c r="M180" s="84">
        <v>23</v>
      </c>
      <c r="N180" s="96">
        <f t="shared" si="28"/>
        <v>47</v>
      </c>
      <c r="P180" s="149"/>
    </row>
    <row r="181" spans="1:16" s="81" customFormat="1" ht="15.75">
      <c r="A181" s="128" t="s">
        <v>110</v>
      </c>
      <c r="B181" s="129">
        <v>296</v>
      </c>
      <c r="C181" s="129">
        <v>306</v>
      </c>
      <c r="D181" s="129">
        <v>295</v>
      </c>
      <c r="E181" s="129">
        <v>268</v>
      </c>
      <c r="F181" s="129">
        <v>240</v>
      </c>
      <c r="G181" s="136">
        <v>235</v>
      </c>
      <c r="H181" s="157">
        <v>264</v>
      </c>
      <c r="I181" s="157">
        <v>266</v>
      </c>
      <c r="J181" s="157">
        <v>288</v>
      </c>
      <c r="K181" s="157">
        <v>267</v>
      </c>
      <c r="L181" s="129">
        <v>235</v>
      </c>
      <c r="M181" s="129">
        <v>169</v>
      </c>
      <c r="N181" s="87">
        <f t="shared" si="28"/>
        <v>260.75</v>
      </c>
      <c r="P181" s="149"/>
    </row>
    <row r="182" spans="1:16" s="81" customFormat="1" ht="15.75">
      <c r="A182" s="82" t="s">
        <v>111</v>
      </c>
      <c r="B182" s="118">
        <v>64</v>
      </c>
      <c r="C182" s="118">
        <v>76</v>
      </c>
      <c r="D182" s="118">
        <v>65</v>
      </c>
      <c r="E182" s="118">
        <v>58</v>
      </c>
      <c r="F182" s="118">
        <v>55</v>
      </c>
      <c r="G182" s="122">
        <v>51</v>
      </c>
      <c r="H182" s="118">
        <v>51</v>
      </c>
      <c r="I182" s="118">
        <v>63</v>
      </c>
      <c r="J182" s="118">
        <v>58</v>
      </c>
      <c r="K182" s="118">
        <v>50</v>
      </c>
      <c r="L182" s="118">
        <v>37</v>
      </c>
      <c r="M182" s="118">
        <v>26</v>
      </c>
      <c r="N182" s="147">
        <f t="shared" si="28"/>
        <v>54.5</v>
      </c>
      <c r="P182" s="149"/>
    </row>
    <row r="183" spans="1:16" s="81" customFormat="1" ht="15.75">
      <c r="A183" s="91" t="s">
        <v>112</v>
      </c>
      <c r="B183" s="117">
        <v>37</v>
      </c>
      <c r="C183" s="117">
        <v>39</v>
      </c>
      <c r="D183" s="117">
        <v>41</v>
      </c>
      <c r="E183" s="117">
        <v>34</v>
      </c>
      <c r="F183" s="117">
        <v>32</v>
      </c>
      <c r="G183" s="121">
        <v>30</v>
      </c>
      <c r="H183" s="117">
        <v>33</v>
      </c>
      <c r="I183" s="117">
        <v>38</v>
      </c>
      <c r="J183" s="117">
        <v>52</v>
      </c>
      <c r="K183" s="117">
        <v>43</v>
      </c>
      <c r="L183" s="117">
        <v>35</v>
      </c>
      <c r="M183" s="117">
        <v>28</v>
      </c>
      <c r="N183" s="148">
        <f t="shared" si="28"/>
        <v>36.833333333333336</v>
      </c>
      <c r="P183" s="149"/>
    </row>
    <row r="184" spans="1:14" s="81" customFormat="1" ht="15.75">
      <c r="A184" s="124" t="s">
        <v>7</v>
      </c>
      <c r="B184" s="125">
        <f>SUM(B175:B183)</f>
        <v>2602</v>
      </c>
      <c r="C184" s="125">
        <f>SUM(C175:C183)</f>
        <v>2681</v>
      </c>
      <c r="D184" s="125">
        <f>SUM(D175:D183)</f>
        <v>2601</v>
      </c>
      <c r="E184" s="125">
        <v>2321</v>
      </c>
      <c r="F184" s="125">
        <v>2095</v>
      </c>
      <c r="G184" s="125">
        <f>SUM(G175:G183)</f>
        <v>2189</v>
      </c>
      <c r="H184" s="125">
        <v>2365</v>
      </c>
      <c r="I184" s="125">
        <f>SUM(I175:I183)</f>
        <v>2308</v>
      </c>
      <c r="J184" s="125">
        <v>2370</v>
      </c>
      <c r="K184" s="125">
        <v>2307</v>
      </c>
      <c r="L184" s="125">
        <f>SUM(L175:L183)</f>
        <v>1813</v>
      </c>
      <c r="M184" s="125">
        <v>1389</v>
      </c>
      <c r="N184" s="126">
        <f>SUM(N175:N183)</f>
        <v>2253.416666666667</v>
      </c>
    </row>
    <row r="187" spans="1:14" ht="28.5" customHeight="1">
      <c r="A187" s="150" t="s">
        <v>190</v>
      </c>
      <c r="B187" s="9" t="s">
        <v>47</v>
      </c>
      <c r="C187" s="9" t="s">
        <v>48</v>
      </c>
      <c r="D187" s="9" t="s">
        <v>49</v>
      </c>
      <c r="E187" s="9" t="s">
        <v>50</v>
      </c>
      <c r="F187" s="9" t="s">
        <v>51</v>
      </c>
      <c r="G187" s="9" t="s">
        <v>52</v>
      </c>
      <c r="H187" s="9" t="s">
        <v>53</v>
      </c>
      <c r="I187" s="9" t="s">
        <v>54</v>
      </c>
      <c r="J187" s="9" t="s">
        <v>55</v>
      </c>
      <c r="K187" s="9" t="s">
        <v>56</v>
      </c>
      <c r="L187" s="9" t="s">
        <v>57</v>
      </c>
      <c r="M187" s="9" t="s">
        <v>58</v>
      </c>
      <c r="N187" s="10" t="s">
        <v>59</v>
      </c>
    </row>
    <row r="188" spans="1:14" ht="15">
      <c r="A188" s="92" t="s">
        <v>30</v>
      </c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</row>
    <row r="189" spans="1:16" s="81" customFormat="1" ht="15.75">
      <c r="A189" s="89" t="s">
        <v>103</v>
      </c>
      <c r="B189" s="90">
        <v>860</v>
      </c>
      <c r="C189" s="90">
        <v>942</v>
      </c>
      <c r="D189" s="90">
        <v>972</v>
      </c>
      <c r="E189" s="90">
        <v>985</v>
      </c>
      <c r="F189" s="90">
        <v>1337</v>
      </c>
      <c r="G189" s="90">
        <v>1262</v>
      </c>
      <c r="H189" s="90">
        <v>1318</v>
      </c>
      <c r="I189" s="90">
        <v>1239</v>
      </c>
      <c r="J189" s="90">
        <v>1165</v>
      </c>
      <c r="K189" s="90">
        <v>1158</v>
      </c>
      <c r="L189" s="90">
        <v>1195</v>
      </c>
      <c r="M189" s="90">
        <v>1097</v>
      </c>
      <c r="N189" s="95">
        <f>AVERAGE(B189:M189)</f>
        <v>1127.5</v>
      </c>
      <c r="P189" s="149"/>
    </row>
    <row r="190" spans="1:16" s="81" customFormat="1" ht="15.75">
      <c r="A190" s="83" t="s">
        <v>104</v>
      </c>
      <c r="B190" s="84">
        <v>621</v>
      </c>
      <c r="C190" s="84">
        <v>665</v>
      </c>
      <c r="D190" s="84">
        <v>703</v>
      </c>
      <c r="E190" s="84">
        <v>699</v>
      </c>
      <c r="F190" s="84">
        <v>1027</v>
      </c>
      <c r="G190" s="84">
        <v>1002</v>
      </c>
      <c r="H190" s="84">
        <v>1067</v>
      </c>
      <c r="I190" s="84">
        <v>1029</v>
      </c>
      <c r="J190" s="84">
        <v>987</v>
      </c>
      <c r="K190" s="84">
        <v>968</v>
      </c>
      <c r="L190" s="84">
        <v>962</v>
      </c>
      <c r="M190" s="84">
        <v>800</v>
      </c>
      <c r="N190" s="96">
        <f>AVERAGE(B190:M190)</f>
        <v>877.5</v>
      </c>
      <c r="P190" s="149"/>
    </row>
    <row r="191" spans="1:14" s="81" customFormat="1" ht="15.75">
      <c r="A191" s="86" t="s">
        <v>7</v>
      </c>
      <c r="B191" s="87">
        <v>1481</v>
      </c>
      <c r="C191" s="87">
        <v>1607</v>
      </c>
      <c r="D191" s="87">
        <v>1675</v>
      </c>
      <c r="E191" s="87">
        <v>1684</v>
      </c>
      <c r="F191" s="87">
        <v>2364</v>
      </c>
      <c r="G191" s="87">
        <v>2264</v>
      </c>
      <c r="H191" s="87">
        <f>SUM(H189:H190)</f>
        <v>2385</v>
      </c>
      <c r="I191" s="87">
        <v>2268</v>
      </c>
      <c r="J191" s="87">
        <v>2152</v>
      </c>
      <c r="K191" s="87">
        <v>2126</v>
      </c>
      <c r="L191" s="87">
        <v>2157</v>
      </c>
      <c r="M191" s="87">
        <v>1897</v>
      </c>
      <c r="N191" s="87">
        <f>SUM(N189:N190)</f>
        <v>2005</v>
      </c>
    </row>
    <row r="192" spans="1:14" s="81" customFormat="1" ht="15.75">
      <c r="A192" s="88" t="s">
        <v>31</v>
      </c>
      <c r="B192" s="84"/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96"/>
    </row>
    <row r="193" spans="1:16" s="81" customFormat="1" ht="15.75">
      <c r="A193" s="89" t="s">
        <v>119</v>
      </c>
      <c r="B193" s="90">
        <v>366</v>
      </c>
      <c r="C193" s="90">
        <v>421</v>
      </c>
      <c r="D193" s="90">
        <v>425</v>
      </c>
      <c r="E193" s="90">
        <v>426</v>
      </c>
      <c r="F193" s="90">
        <v>581</v>
      </c>
      <c r="G193" s="90">
        <v>583</v>
      </c>
      <c r="H193" s="90">
        <v>633</v>
      </c>
      <c r="I193" s="90">
        <v>572</v>
      </c>
      <c r="J193" s="90">
        <v>592</v>
      </c>
      <c r="K193" s="90">
        <v>594</v>
      </c>
      <c r="L193" s="90">
        <v>633</v>
      </c>
      <c r="M193" s="90">
        <v>527</v>
      </c>
      <c r="N193" s="95">
        <f>AVERAGE(B193:M193)</f>
        <v>529.4166666666666</v>
      </c>
      <c r="P193" s="149"/>
    </row>
    <row r="194" spans="1:16" s="81" customFormat="1" ht="15.75">
      <c r="A194" s="83" t="s">
        <v>32</v>
      </c>
      <c r="B194" s="84">
        <v>1056</v>
      </c>
      <c r="C194" s="84">
        <v>1113</v>
      </c>
      <c r="D194" s="84">
        <v>1183</v>
      </c>
      <c r="E194" s="84">
        <v>1199</v>
      </c>
      <c r="F194" s="84">
        <v>1692</v>
      </c>
      <c r="G194" s="84">
        <v>1605</v>
      </c>
      <c r="H194" s="84">
        <v>1660</v>
      </c>
      <c r="I194" s="84">
        <v>1595</v>
      </c>
      <c r="J194" s="84">
        <v>1483</v>
      </c>
      <c r="K194" s="84">
        <v>1454</v>
      </c>
      <c r="L194" s="84">
        <v>1444</v>
      </c>
      <c r="M194" s="84">
        <v>1300</v>
      </c>
      <c r="N194" s="95">
        <f>AVERAGE(B194:M194)</f>
        <v>1398.6666666666667</v>
      </c>
      <c r="P194" s="149"/>
    </row>
    <row r="195" spans="1:16" s="81" customFormat="1" ht="15.75">
      <c r="A195" s="89" t="s">
        <v>33</v>
      </c>
      <c r="B195" s="90">
        <v>59</v>
      </c>
      <c r="C195" s="90">
        <v>73</v>
      </c>
      <c r="D195" s="90">
        <v>67</v>
      </c>
      <c r="E195" s="90">
        <v>59</v>
      </c>
      <c r="F195" s="90">
        <v>91</v>
      </c>
      <c r="G195" s="90">
        <v>76</v>
      </c>
      <c r="H195" s="90">
        <v>92</v>
      </c>
      <c r="I195" s="90">
        <v>101</v>
      </c>
      <c r="J195" s="90">
        <v>77</v>
      </c>
      <c r="K195" s="90">
        <v>77</v>
      </c>
      <c r="L195" s="90">
        <v>78</v>
      </c>
      <c r="M195" s="90">
        <v>69</v>
      </c>
      <c r="N195" s="95">
        <f>AVERAGE(B195:M195)</f>
        <v>76.58333333333333</v>
      </c>
      <c r="P195" s="149"/>
    </row>
    <row r="196" spans="1:16" s="81" customFormat="1" ht="15.75">
      <c r="A196" s="83" t="s">
        <v>120</v>
      </c>
      <c r="B196" s="207"/>
      <c r="C196" s="207"/>
      <c r="D196" s="207"/>
      <c r="E196" s="84"/>
      <c r="F196" s="84"/>
      <c r="G196" s="207"/>
      <c r="H196" s="207"/>
      <c r="I196" s="207"/>
      <c r="J196" s="207"/>
      <c r="K196" s="207">
        <v>1</v>
      </c>
      <c r="L196" s="207">
        <v>2</v>
      </c>
      <c r="M196" s="207">
        <v>1</v>
      </c>
      <c r="N196" s="96">
        <v>0</v>
      </c>
      <c r="P196" s="149"/>
    </row>
    <row r="197" spans="1:14" s="81" customFormat="1" ht="15.75">
      <c r="A197" s="86" t="s">
        <v>7</v>
      </c>
      <c r="B197" s="87">
        <v>1481</v>
      </c>
      <c r="C197" s="87">
        <v>1607</v>
      </c>
      <c r="D197" s="87">
        <v>1675</v>
      </c>
      <c r="E197" s="87">
        <v>1684</v>
      </c>
      <c r="F197" s="87">
        <v>2364</v>
      </c>
      <c r="G197" s="87">
        <v>2264</v>
      </c>
      <c r="H197" s="87">
        <f>SUM(H193:H196)</f>
        <v>2385</v>
      </c>
      <c r="I197" s="87">
        <v>2268</v>
      </c>
      <c r="J197" s="87">
        <v>2152</v>
      </c>
      <c r="K197" s="87">
        <v>2126</v>
      </c>
      <c r="L197" s="87">
        <v>2157</v>
      </c>
      <c r="M197" s="87">
        <v>1897</v>
      </c>
      <c r="N197" s="87">
        <f>SUM(N193:N196)</f>
        <v>2004.6666666666667</v>
      </c>
    </row>
    <row r="198" spans="1:14" s="81" customFormat="1" ht="15.75">
      <c r="A198" s="88" t="s">
        <v>34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96"/>
    </row>
    <row r="199" spans="1:16" s="81" customFormat="1" ht="15.75">
      <c r="A199" s="127" t="s">
        <v>35</v>
      </c>
      <c r="B199" s="90">
        <v>73</v>
      </c>
      <c r="C199" s="90">
        <v>89</v>
      </c>
      <c r="D199" s="90">
        <v>103</v>
      </c>
      <c r="E199" s="90">
        <v>117</v>
      </c>
      <c r="F199" s="90">
        <v>174</v>
      </c>
      <c r="G199" s="90">
        <v>153</v>
      </c>
      <c r="H199" s="90">
        <v>151</v>
      </c>
      <c r="I199" s="90">
        <v>133</v>
      </c>
      <c r="J199" s="90">
        <v>126</v>
      </c>
      <c r="K199" s="90">
        <v>132</v>
      </c>
      <c r="L199" s="90">
        <v>141</v>
      </c>
      <c r="M199" s="90">
        <v>104</v>
      </c>
      <c r="N199" s="95">
        <f aca="true" t="shared" si="29" ref="N199:N207">AVERAGE(B199:M199)</f>
        <v>124.66666666666667</v>
      </c>
      <c r="P199" s="149"/>
    </row>
    <row r="200" spans="1:16" s="81" customFormat="1" ht="15.75">
      <c r="A200" s="83" t="s">
        <v>105</v>
      </c>
      <c r="B200" s="84">
        <v>565</v>
      </c>
      <c r="C200" s="84">
        <v>611</v>
      </c>
      <c r="D200" s="84">
        <v>648</v>
      </c>
      <c r="E200" s="84">
        <v>690</v>
      </c>
      <c r="F200" s="84">
        <v>1089</v>
      </c>
      <c r="G200" s="84">
        <v>971</v>
      </c>
      <c r="H200" s="84">
        <v>959</v>
      </c>
      <c r="I200" s="84">
        <v>876</v>
      </c>
      <c r="J200" s="84">
        <v>867</v>
      </c>
      <c r="K200" s="84">
        <v>913</v>
      </c>
      <c r="L200" s="84">
        <v>948</v>
      </c>
      <c r="M200" s="84">
        <v>814</v>
      </c>
      <c r="N200" s="96">
        <f t="shared" si="29"/>
        <v>829.25</v>
      </c>
      <c r="P200" s="149"/>
    </row>
    <row r="201" spans="1:16" s="81" customFormat="1" ht="15.75">
      <c r="A201" s="89" t="s">
        <v>106</v>
      </c>
      <c r="B201" s="90">
        <v>148</v>
      </c>
      <c r="C201" s="90">
        <v>164</v>
      </c>
      <c r="D201" s="90">
        <v>164</v>
      </c>
      <c r="E201" s="90">
        <v>152</v>
      </c>
      <c r="F201" s="157">
        <v>214</v>
      </c>
      <c r="G201" s="157">
        <v>236</v>
      </c>
      <c r="H201" s="157">
        <v>260</v>
      </c>
      <c r="I201" s="157">
        <v>249</v>
      </c>
      <c r="J201" s="157">
        <v>226</v>
      </c>
      <c r="K201" s="157">
        <v>201</v>
      </c>
      <c r="L201" s="90">
        <v>192</v>
      </c>
      <c r="M201" s="90">
        <v>172</v>
      </c>
      <c r="N201" s="95">
        <f t="shared" si="29"/>
        <v>198.16666666666666</v>
      </c>
      <c r="P201" s="149"/>
    </row>
    <row r="202" spans="1:16" s="81" customFormat="1" ht="15.75">
      <c r="A202" s="83" t="s">
        <v>107</v>
      </c>
      <c r="B202" s="84">
        <v>75</v>
      </c>
      <c r="C202" s="84">
        <v>84</v>
      </c>
      <c r="D202" s="84">
        <v>85</v>
      </c>
      <c r="E202" s="84">
        <v>83</v>
      </c>
      <c r="F202" s="158">
        <v>107</v>
      </c>
      <c r="G202" s="158">
        <v>100</v>
      </c>
      <c r="H202" s="158">
        <v>106</v>
      </c>
      <c r="I202" s="158">
        <v>102</v>
      </c>
      <c r="J202" s="158">
        <v>92</v>
      </c>
      <c r="K202" s="158">
        <v>89</v>
      </c>
      <c r="L202" s="84">
        <v>94</v>
      </c>
      <c r="M202" s="84">
        <v>76</v>
      </c>
      <c r="N202" s="96">
        <f t="shared" si="29"/>
        <v>91.08333333333333</v>
      </c>
      <c r="P202" s="149"/>
    </row>
    <row r="203" spans="1:16" s="81" customFormat="1" ht="15.75">
      <c r="A203" s="89" t="s">
        <v>108</v>
      </c>
      <c r="B203" s="90">
        <v>357</v>
      </c>
      <c r="C203" s="90">
        <v>377</v>
      </c>
      <c r="D203" s="90">
        <v>396</v>
      </c>
      <c r="E203" s="90">
        <v>369</v>
      </c>
      <c r="F203" s="90">
        <v>452</v>
      </c>
      <c r="G203" s="157">
        <v>489</v>
      </c>
      <c r="H203" s="157">
        <v>546</v>
      </c>
      <c r="I203" s="157">
        <v>531</v>
      </c>
      <c r="J203" s="157">
        <v>481</v>
      </c>
      <c r="K203" s="157">
        <v>459</v>
      </c>
      <c r="L203" s="90">
        <v>466</v>
      </c>
      <c r="M203" s="90">
        <v>444</v>
      </c>
      <c r="N203" s="95">
        <f t="shared" si="29"/>
        <v>447.25</v>
      </c>
      <c r="P203" s="149"/>
    </row>
    <row r="204" spans="1:16" s="81" customFormat="1" ht="15.75" customHeight="1">
      <c r="A204" s="83" t="s">
        <v>109</v>
      </c>
      <c r="B204" s="84">
        <v>23</v>
      </c>
      <c r="C204" s="84">
        <v>24</v>
      </c>
      <c r="D204" s="84">
        <v>26</v>
      </c>
      <c r="E204" s="84">
        <v>25</v>
      </c>
      <c r="F204" s="84">
        <v>30</v>
      </c>
      <c r="G204" s="158">
        <v>36</v>
      </c>
      <c r="H204" s="158">
        <v>41</v>
      </c>
      <c r="I204" s="158">
        <v>42</v>
      </c>
      <c r="J204" s="158">
        <v>36</v>
      </c>
      <c r="K204" s="158">
        <v>32</v>
      </c>
      <c r="L204" s="84">
        <v>34</v>
      </c>
      <c r="M204" s="84">
        <v>32</v>
      </c>
      <c r="N204" s="96">
        <f t="shared" si="29"/>
        <v>31.75</v>
      </c>
      <c r="P204" s="149"/>
    </row>
    <row r="205" spans="1:16" s="81" customFormat="1" ht="15.75">
      <c r="A205" s="128" t="s">
        <v>110</v>
      </c>
      <c r="B205" s="129">
        <v>183</v>
      </c>
      <c r="C205" s="129">
        <v>198</v>
      </c>
      <c r="D205" s="129">
        <v>194</v>
      </c>
      <c r="E205" s="129">
        <v>192</v>
      </c>
      <c r="F205" s="129">
        <v>233</v>
      </c>
      <c r="G205" s="157">
        <v>224</v>
      </c>
      <c r="H205" s="157">
        <v>248</v>
      </c>
      <c r="I205" s="157">
        <v>252</v>
      </c>
      <c r="J205" s="157">
        <v>246</v>
      </c>
      <c r="K205" s="157">
        <v>234</v>
      </c>
      <c r="L205" s="129">
        <v>225</v>
      </c>
      <c r="M205" s="129">
        <v>201</v>
      </c>
      <c r="N205" s="87">
        <f t="shared" si="29"/>
        <v>219.16666666666666</v>
      </c>
      <c r="P205" s="149"/>
    </row>
    <row r="206" spans="1:16" s="81" customFormat="1" ht="15.75">
      <c r="A206" s="82" t="s">
        <v>111</v>
      </c>
      <c r="B206" s="118">
        <v>27</v>
      </c>
      <c r="C206" s="118">
        <v>29</v>
      </c>
      <c r="D206" s="118">
        <v>33</v>
      </c>
      <c r="E206" s="118">
        <v>28</v>
      </c>
      <c r="F206" s="118">
        <v>32</v>
      </c>
      <c r="G206" s="118">
        <v>30</v>
      </c>
      <c r="H206" s="118">
        <v>41</v>
      </c>
      <c r="I206" s="118">
        <v>44</v>
      </c>
      <c r="J206" s="118">
        <v>42</v>
      </c>
      <c r="K206" s="118">
        <v>34</v>
      </c>
      <c r="L206" s="118">
        <v>28</v>
      </c>
      <c r="M206" s="118">
        <v>27</v>
      </c>
      <c r="N206" s="147">
        <f t="shared" si="29"/>
        <v>32.916666666666664</v>
      </c>
      <c r="P206" s="149"/>
    </row>
    <row r="207" spans="1:16" s="81" customFormat="1" ht="15.75">
      <c r="A207" s="91" t="s">
        <v>112</v>
      </c>
      <c r="B207" s="117">
        <v>30</v>
      </c>
      <c r="C207" s="117">
        <v>31</v>
      </c>
      <c r="D207" s="117">
        <v>26</v>
      </c>
      <c r="E207" s="117">
        <v>28</v>
      </c>
      <c r="F207" s="117">
        <v>33</v>
      </c>
      <c r="G207" s="117">
        <v>25</v>
      </c>
      <c r="H207" s="117">
        <v>33</v>
      </c>
      <c r="I207" s="117">
        <v>39</v>
      </c>
      <c r="J207" s="117">
        <v>36</v>
      </c>
      <c r="K207" s="117">
        <v>32</v>
      </c>
      <c r="L207" s="117">
        <v>29</v>
      </c>
      <c r="M207" s="117">
        <v>27</v>
      </c>
      <c r="N207" s="148">
        <f t="shared" si="29"/>
        <v>30.75</v>
      </c>
      <c r="P207" s="149"/>
    </row>
    <row r="208" spans="1:14" s="81" customFormat="1" ht="15.75">
      <c r="A208" s="124" t="s">
        <v>7</v>
      </c>
      <c r="B208" s="125">
        <v>1481</v>
      </c>
      <c r="C208" s="125">
        <v>1607</v>
      </c>
      <c r="D208" s="125">
        <v>1675</v>
      </c>
      <c r="E208" s="125">
        <v>1684</v>
      </c>
      <c r="F208" s="125">
        <v>2364</v>
      </c>
      <c r="G208" s="125">
        <v>2264</v>
      </c>
      <c r="H208" s="125">
        <f>SUM(H199:H207)</f>
        <v>2385</v>
      </c>
      <c r="I208" s="125">
        <v>2268</v>
      </c>
      <c r="J208" s="125">
        <v>2152</v>
      </c>
      <c r="K208" s="125">
        <v>2126</v>
      </c>
      <c r="L208" s="125">
        <v>2157</v>
      </c>
      <c r="M208" s="125">
        <v>1897</v>
      </c>
      <c r="N208" s="126">
        <f>SUM(N199:N207)</f>
        <v>2005</v>
      </c>
    </row>
    <row r="211" spans="1:14" ht="28.5" customHeight="1">
      <c r="A211" s="150" t="s">
        <v>194</v>
      </c>
      <c r="B211" s="9" t="s">
        <v>47</v>
      </c>
      <c r="C211" s="9" t="s">
        <v>48</v>
      </c>
      <c r="D211" s="9" t="s">
        <v>49</v>
      </c>
      <c r="E211" s="9" t="s">
        <v>50</v>
      </c>
      <c r="F211" s="9" t="s">
        <v>51</v>
      </c>
      <c r="G211" s="9" t="s">
        <v>52</v>
      </c>
      <c r="H211" s="9" t="s">
        <v>53</v>
      </c>
      <c r="I211" s="9" t="s">
        <v>54</v>
      </c>
      <c r="J211" s="9" t="s">
        <v>55</v>
      </c>
      <c r="K211" s="9" t="s">
        <v>56</v>
      </c>
      <c r="L211" s="9" t="s">
        <v>57</v>
      </c>
      <c r="M211" s="9" t="s">
        <v>58</v>
      </c>
      <c r="N211" s="10" t="s">
        <v>59</v>
      </c>
    </row>
    <row r="212" spans="1:14" ht="15">
      <c r="A212" s="92" t="s">
        <v>30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</row>
    <row r="213" spans="1:16" s="81" customFormat="1" ht="15.75">
      <c r="A213" s="89" t="s">
        <v>103</v>
      </c>
      <c r="B213" s="90">
        <v>1086</v>
      </c>
      <c r="C213" s="90">
        <v>1096</v>
      </c>
      <c r="D213" s="90">
        <v>1168</v>
      </c>
      <c r="E213" s="90">
        <v>1139</v>
      </c>
      <c r="F213" s="244">
        <v>991</v>
      </c>
      <c r="G213" s="90">
        <v>994</v>
      </c>
      <c r="H213" s="90">
        <v>997</v>
      </c>
      <c r="I213" s="90">
        <v>1008</v>
      </c>
      <c r="J213" s="90">
        <v>992</v>
      </c>
      <c r="K213" s="90">
        <v>940</v>
      </c>
      <c r="L213" s="90">
        <v>904</v>
      </c>
      <c r="M213" s="90">
        <v>854</v>
      </c>
      <c r="N213" s="95">
        <f>AVERAGE(B213:M213)</f>
        <v>1014.0833333333334</v>
      </c>
      <c r="P213" s="149"/>
    </row>
    <row r="214" spans="1:16" s="81" customFormat="1" ht="15.75">
      <c r="A214" s="83" t="s">
        <v>104</v>
      </c>
      <c r="B214" s="84">
        <v>794</v>
      </c>
      <c r="C214" s="84">
        <v>818</v>
      </c>
      <c r="D214" s="84">
        <v>911</v>
      </c>
      <c r="E214" s="84">
        <v>941</v>
      </c>
      <c r="F214" s="207">
        <v>879</v>
      </c>
      <c r="G214" s="84">
        <v>844</v>
      </c>
      <c r="H214" s="84">
        <v>852</v>
      </c>
      <c r="I214" s="84">
        <v>825</v>
      </c>
      <c r="J214" s="84">
        <v>797</v>
      </c>
      <c r="K214" s="84">
        <v>749</v>
      </c>
      <c r="L214" s="84">
        <v>779</v>
      </c>
      <c r="M214" s="84">
        <v>721</v>
      </c>
      <c r="N214" s="96">
        <f>AVERAGE(B214:M214)</f>
        <v>825.8333333333334</v>
      </c>
      <c r="P214" s="149"/>
    </row>
    <row r="215" spans="1:14" s="81" customFormat="1" ht="15.75">
      <c r="A215" s="86" t="s">
        <v>7</v>
      </c>
      <c r="B215" s="87">
        <v>1880</v>
      </c>
      <c r="C215" s="87">
        <v>1914</v>
      </c>
      <c r="D215" s="87">
        <v>2079</v>
      </c>
      <c r="E215" s="87">
        <v>2080</v>
      </c>
      <c r="F215" s="245">
        <v>1870</v>
      </c>
      <c r="G215" s="87">
        <v>1838</v>
      </c>
      <c r="H215" s="87">
        <v>1849</v>
      </c>
      <c r="I215" s="87">
        <v>1833</v>
      </c>
      <c r="J215" s="87">
        <v>1789</v>
      </c>
      <c r="K215" s="87">
        <v>1689</v>
      </c>
      <c r="L215" s="87">
        <v>1683</v>
      </c>
      <c r="M215" s="87">
        <v>1575</v>
      </c>
      <c r="N215" s="87">
        <f>SUM(N213:N214)</f>
        <v>1839.9166666666667</v>
      </c>
    </row>
    <row r="216" spans="1:14" s="81" customFormat="1" ht="15.75">
      <c r="A216" s="88" t="s">
        <v>31</v>
      </c>
      <c r="B216" s="84"/>
      <c r="C216" s="84"/>
      <c r="D216" s="84"/>
      <c r="E216" s="84"/>
      <c r="F216" s="207"/>
      <c r="G216" s="84"/>
      <c r="H216" s="84"/>
      <c r="I216" s="84"/>
      <c r="J216" s="84"/>
      <c r="K216" s="84"/>
      <c r="L216" s="84"/>
      <c r="M216" s="84"/>
      <c r="N216" s="96"/>
    </row>
    <row r="217" spans="1:16" s="81" customFormat="1" ht="15.75">
      <c r="A217" s="89" t="s">
        <v>119</v>
      </c>
      <c r="B217" s="90">
        <v>518</v>
      </c>
      <c r="C217" s="90">
        <v>534</v>
      </c>
      <c r="D217" s="90">
        <v>576</v>
      </c>
      <c r="E217" s="90">
        <v>615</v>
      </c>
      <c r="F217" s="244">
        <v>547</v>
      </c>
      <c r="G217" s="90">
        <v>537</v>
      </c>
      <c r="H217" s="90">
        <v>536</v>
      </c>
      <c r="I217" s="90">
        <v>517</v>
      </c>
      <c r="J217" s="90">
        <v>524</v>
      </c>
      <c r="K217" s="90">
        <v>499</v>
      </c>
      <c r="L217" s="90">
        <v>520</v>
      </c>
      <c r="M217" s="90">
        <v>503</v>
      </c>
      <c r="N217" s="95">
        <f>AVERAGE(B217:M217)</f>
        <v>535.5</v>
      </c>
      <c r="P217" s="149"/>
    </row>
    <row r="218" spans="1:16" s="81" customFormat="1" ht="15.75">
      <c r="A218" s="83" t="s">
        <v>32</v>
      </c>
      <c r="B218" s="84">
        <v>1279</v>
      </c>
      <c r="C218" s="84">
        <v>1295</v>
      </c>
      <c r="D218" s="84">
        <v>1408</v>
      </c>
      <c r="E218" s="84">
        <v>1379</v>
      </c>
      <c r="F218" s="207">
        <v>1246</v>
      </c>
      <c r="G218" s="84">
        <v>1248</v>
      </c>
      <c r="H218" s="84">
        <v>1261</v>
      </c>
      <c r="I218" s="84">
        <v>1254</v>
      </c>
      <c r="J218" s="84">
        <v>1205</v>
      </c>
      <c r="K218" s="84">
        <v>1134</v>
      </c>
      <c r="L218" s="84">
        <v>1111</v>
      </c>
      <c r="M218" s="84">
        <v>1027</v>
      </c>
      <c r="N218" s="96">
        <f>AVERAGE(B218:M218)</f>
        <v>1237.25</v>
      </c>
      <c r="P218" s="149"/>
    </row>
    <row r="219" spans="1:16" s="81" customFormat="1" ht="15.75">
      <c r="A219" s="89" t="s">
        <v>33</v>
      </c>
      <c r="B219" s="90">
        <v>82</v>
      </c>
      <c r="C219" s="90">
        <v>84</v>
      </c>
      <c r="D219" s="90">
        <v>95</v>
      </c>
      <c r="E219" s="90">
        <v>85</v>
      </c>
      <c r="F219" s="244">
        <v>76</v>
      </c>
      <c r="G219" s="90">
        <v>52</v>
      </c>
      <c r="H219" s="90">
        <v>51</v>
      </c>
      <c r="I219" s="90">
        <v>61</v>
      </c>
      <c r="J219" s="90">
        <v>59</v>
      </c>
      <c r="K219" s="90">
        <v>55</v>
      </c>
      <c r="L219" s="90">
        <v>51</v>
      </c>
      <c r="M219" s="90">
        <v>44</v>
      </c>
      <c r="N219" s="95">
        <f>AVERAGE(B219:M219)</f>
        <v>66.25</v>
      </c>
      <c r="P219" s="149"/>
    </row>
    <row r="220" spans="1:16" s="81" customFormat="1" ht="15.75">
      <c r="A220" s="83" t="s">
        <v>120</v>
      </c>
      <c r="B220" s="207">
        <v>1</v>
      </c>
      <c r="C220" s="207">
        <v>1</v>
      </c>
      <c r="D220" s="207"/>
      <c r="E220" s="207">
        <v>1</v>
      </c>
      <c r="F220" s="207">
        <v>1</v>
      </c>
      <c r="G220" s="207">
        <v>1</v>
      </c>
      <c r="H220" s="207">
        <v>1</v>
      </c>
      <c r="I220" s="207">
        <v>1</v>
      </c>
      <c r="J220" s="207">
        <v>1</v>
      </c>
      <c r="K220" s="207">
        <v>1</v>
      </c>
      <c r="L220" s="207">
        <v>1</v>
      </c>
      <c r="M220" s="207">
        <v>1</v>
      </c>
      <c r="N220" s="96">
        <f>AVERAGE(B220:M220)</f>
        <v>1</v>
      </c>
      <c r="P220" s="149"/>
    </row>
    <row r="221" spans="1:14" s="81" customFormat="1" ht="15.75">
      <c r="A221" s="86" t="s">
        <v>7</v>
      </c>
      <c r="B221" s="87">
        <v>1880</v>
      </c>
      <c r="C221" s="87">
        <v>1914</v>
      </c>
      <c r="D221" s="87">
        <v>2079</v>
      </c>
      <c r="E221" s="87">
        <v>2080</v>
      </c>
      <c r="F221" s="245">
        <v>1870</v>
      </c>
      <c r="G221" s="87">
        <v>1838</v>
      </c>
      <c r="H221" s="87">
        <v>1849</v>
      </c>
      <c r="I221" s="87">
        <v>1833</v>
      </c>
      <c r="J221" s="87">
        <v>1789</v>
      </c>
      <c r="K221" s="87">
        <v>1689</v>
      </c>
      <c r="L221" s="87">
        <v>1683</v>
      </c>
      <c r="M221" s="87">
        <v>1575</v>
      </c>
      <c r="N221" s="87">
        <f>SUM(N217:N220)</f>
        <v>1840</v>
      </c>
    </row>
    <row r="222" spans="1:14" s="81" customFormat="1" ht="15.75">
      <c r="A222" s="88" t="s">
        <v>34</v>
      </c>
      <c r="B222" s="84"/>
      <c r="C222" s="84"/>
      <c r="D222" s="84"/>
      <c r="E222" s="84"/>
      <c r="F222" s="207"/>
      <c r="G222" s="84"/>
      <c r="H222" s="84"/>
      <c r="I222" s="84"/>
      <c r="J222" s="84"/>
      <c r="K222" s="84"/>
      <c r="L222" s="84"/>
      <c r="M222" s="84"/>
      <c r="N222" s="96"/>
    </row>
    <row r="223" spans="1:16" s="81" customFormat="1" ht="15.75">
      <c r="A223" s="127" t="s">
        <v>35</v>
      </c>
      <c r="B223" s="90">
        <v>116</v>
      </c>
      <c r="C223" s="90">
        <v>120</v>
      </c>
      <c r="D223" s="90">
        <v>133</v>
      </c>
      <c r="E223" s="90">
        <v>158</v>
      </c>
      <c r="F223" s="244">
        <v>133</v>
      </c>
      <c r="G223" s="90">
        <v>127</v>
      </c>
      <c r="H223" s="90">
        <v>130</v>
      </c>
      <c r="I223" s="90">
        <v>127</v>
      </c>
      <c r="J223" s="90">
        <v>116</v>
      </c>
      <c r="K223" s="90">
        <v>114</v>
      </c>
      <c r="L223" s="90">
        <v>111</v>
      </c>
      <c r="M223" s="90">
        <v>111</v>
      </c>
      <c r="N223" s="95">
        <f aca="true" t="shared" si="30" ref="N223:N230">AVERAGE(B223:M223)</f>
        <v>124.66666666666667</v>
      </c>
      <c r="P223" s="149"/>
    </row>
    <row r="224" spans="1:16" s="81" customFormat="1" ht="15.75">
      <c r="A224" s="83" t="s">
        <v>105</v>
      </c>
      <c r="B224" s="84">
        <v>812</v>
      </c>
      <c r="C224" s="84">
        <v>835</v>
      </c>
      <c r="D224" s="84">
        <v>909</v>
      </c>
      <c r="E224" s="84">
        <v>990</v>
      </c>
      <c r="F224" s="207">
        <v>917</v>
      </c>
      <c r="G224" s="84">
        <v>850</v>
      </c>
      <c r="H224" s="84">
        <v>802</v>
      </c>
      <c r="I224" s="84">
        <v>777</v>
      </c>
      <c r="J224" s="84">
        <v>794</v>
      </c>
      <c r="K224" s="84">
        <v>782</v>
      </c>
      <c r="L224" s="84">
        <v>833</v>
      </c>
      <c r="M224" s="84">
        <v>814</v>
      </c>
      <c r="N224" s="96">
        <f t="shared" si="30"/>
        <v>842.9166666666666</v>
      </c>
      <c r="P224" s="149"/>
    </row>
    <row r="225" spans="1:16" s="81" customFormat="1" ht="15.75">
      <c r="A225" s="89" t="s">
        <v>107</v>
      </c>
      <c r="B225" s="90">
        <v>246</v>
      </c>
      <c r="C225" s="90">
        <v>251</v>
      </c>
      <c r="D225" s="90">
        <v>262</v>
      </c>
      <c r="E225" s="90">
        <v>241</v>
      </c>
      <c r="F225" s="246">
        <v>200</v>
      </c>
      <c r="G225" s="157">
        <v>250</v>
      </c>
      <c r="H225" s="157">
        <v>265</v>
      </c>
      <c r="I225" s="157">
        <v>253</v>
      </c>
      <c r="J225" s="157">
        <v>231</v>
      </c>
      <c r="K225" s="157">
        <v>213</v>
      </c>
      <c r="L225" s="90">
        <v>206</v>
      </c>
      <c r="M225" s="90">
        <v>196</v>
      </c>
      <c r="N225" s="95">
        <f t="shared" si="30"/>
        <v>234.5</v>
      </c>
      <c r="P225" s="149"/>
    </row>
    <row r="226" spans="1:16" s="81" customFormat="1" ht="15.75">
      <c r="A226" s="83" t="s">
        <v>108</v>
      </c>
      <c r="B226" s="84">
        <v>453</v>
      </c>
      <c r="C226" s="84">
        <v>433</v>
      </c>
      <c r="D226" s="84">
        <v>457</v>
      </c>
      <c r="E226" s="84">
        <v>420</v>
      </c>
      <c r="F226" s="247">
        <v>365</v>
      </c>
      <c r="G226" s="158">
        <v>371</v>
      </c>
      <c r="H226" s="158">
        <v>398</v>
      </c>
      <c r="I226" s="158">
        <v>394</v>
      </c>
      <c r="J226" s="158">
        <v>365</v>
      </c>
      <c r="K226" s="158">
        <v>326</v>
      </c>
      <c r="L226" s="84">
        <v>314</v>
      </c>
      <c r="M226" s="84">
        <v>268</v>
      </c>
      <c r="N226" s="96">
        <f t="shared" si="30"/>
        <v>380.3333333333333</v>
      </c>
      <c r="P226" s="149"/>
    </row>
    <row r="227" spans="1:16" s="81" customFormat="1" ht="15.75">
      <c r="A227" s="89" t="s">
        <v>110</v>
      </c>
      <c r="B227" s="90">
        <v>195</v>
      </c>
      <c r="C227" s="90">
        <v>215</v>
      </c>
      <c r="D227" s="90">
        <v>248</v>
      </c>
      <c r="E227" s="90">
        <v>223</v>
      </c>
      <c r="F227" s="244">
        <v>209</v>
      </c>
      <c r="G227" s="157">
        <v>201</v>
      </c>
      <c r="H227" s="157">
        <v>208</v>
      </c>
      <c r="I227" s="157">
        <v>225</v>
      </c>
      <c r="J227" s="157">
        <v>227</v>
      </c>
      <c r="K227" s="157">
        <v>205</v>
      </c>
      <c r="L227" s="90">
        <v>180</v>
      </c>
      <c r="M227" s="90">
        <v>153</v>
      </c>
      <c r="N227" s="95">
        <f t="shared" si="30"/>
        <v>207.41666666666666</v>
      </c>
      <c r="P227" s="149"/>
    </row>
    <row r="228" spans="1:16" s="81" customFormat="1" ht="15.75" customHeight="1">
      <c r="A228" s="83" t="s">
        <v>111</v>
      </c>
      <c r="B228" s="137">
        <v>29</v>
      </c>
      <c r="C228" s="137">
        <v>28</v>
      </c>
      <c r="D228" s="137">
        <v>33</v>
      </c>
      <c r="E228" s="137">
        <v>20</v>
      </c>
      <c r="F228" s="237">
        <v>19</v>
      </c>
      <c r="G228" s="137">
        <v>16</v>
      </c>
      <c r="H228" s="137">
        <v>18</v>
      </c>
      <c r="I228" s="137">
        <v>26</v>
      </c>
      <c r="J228" s="137">
        <v>30</v>
      </c>
      <c r="K228" s="137">
        <v>24</v>
      </c>
      <c r="L228" s="137">
        <v>21</v>
      </c>
      <c r="M228" s="137">
        <v>18</v>
      </c>
      <c r="N228" s="96">
        <f t="shared" si="30"/>
        <v>23.5</v>
      </c>
      <c r="P228" s="149"/>
    </row>
    <row r="229" spans="1:16" s="81" customFormat="1" ht="15.75">
      <c r="A229" s="128" t="s">
        <v>112</v>
      </c>
      <c r="B229" s="162">
        <v>29</v>
      </c>
      <c r="C229" s="162">
        <v>32</v>
      </c>
      <c r="D229" s="162">
        <v>37</v>
      </c>
      <c r="E229" s="162">
        <v>28</v>
      </c>
      <c r="F229" s="238">
        <v>27</v>
      </c>
      <c r="G229" s="136">
        <v>23</v>
      </c>
      <c r="H229" s="136">
        <v>28</v>
      </c>
      <c r="I229" s="136">
        <v>31</v>
      </c>
      <c r="J229" s="136">
        <v>26</v>
      </c>
      <c r="K229" s="136">
        <v>25</v>
      </c>
      <c r="L229" s="162">
        <v>18</v>
      </c>
      <c r="M229" s="162">
        <v>15</v>
      </c>
      <c r="N229" s="87">
        <f t="shared" si="30"/>
        <v>26.583333333333332</v>
      </c>
      <c r="P229" s="149"/>
    </row>
    <row r="230" spans="1:16" s="81" customFormat="1" ht="15.75">
      <c r="A230" s="124" t="s">
        <v>7</v>
      </c>
      <c r="B230" s="125">
        <v>1880</v>
      </c>
      <c r="C230" s="125">
        <v>1914</v>
      </c>
      <c r="D230" s="125">
        <v>2079</v>
      </c>
      <c r="E230" s="125">
        <v>2080</v>
      </c>
      <c r="F230" s="248">
        <v>1870</v>
      </c>
      <c r="G230" s="125">
        <v>1838</v>
      </c>
      <c r="H230" s="125">
        <v>1849</v>
      </c>
      <c r="I230" s="125">
        <v>1833</v>
      </c>
      <c r="J230" s="125">
        <v>1789</v>
      </c>
      <c r="K230" s="125">
        <v>1689</v>
      </c>
      <c r="L230" s="125">
        <v>1683</v>
      </c>
      <c r="M230" s="125">
        <v>1575</v>
      </c>
      <c r="N230" s="236">
        <f t="shared" si="30"/>
        <v>1839.9166666666667</v>
      </c>
      <c r="P230" s="149"/>
    </row>
    <row r="233" spans="1:14" ht="28.5" customHeight="1">
      <c r="A233" s="150" t="s">
        <v>198</v>
      </c>
      <c r="B233" s="9" t="s">
        <v>47</v>
      </c>
      <c r="C233" s="9" t="s">
        <v>48</v>
      </c>
      <c r="D233" s="9" t="s">
        <v>49</v>
      </c>
      <c r="E233" s="9" t="s">
        <v>50</v>
      </c>
      <c r="F233" s="9" t="s">
        <v>51</v>
      </c>
      <c r="G233" s="9" t="s">
        <v>52</v>
      </c>
      <c r="H233" s="9" t="s">
        <v>53</v>
      </c>
      <c r="I233" s="9" t="s">
        <v>54</v>
      </c>
      <c r="J233" s="9" t="s">
        <v>55</v>
      </c>
      <c r="K233" s="9" t="s">
        <v>56</v>
      </c>
      <c r="L233" s="9" t="s">
        <v>57</v>
      </c>
      <c r="M233" s="9" t="s">
        <v>58</v>
      </c>
      <c r="N233" s="10" t="s">
        <v>59</v>
      </c>
    </row>
    <row r="234" spans="1:14" ht="15">
      <c r="A234" s="92" t="s">
        <v>30</v>
      </c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</row>
    <row r="235" spans="1:16" s="81" customFormat="1" ht="15.75">
      <c r="A235" s="89" t="s">
        <v>103</v>
      </c>
      <c r="B235" s="90">
        <v>876</v>
      </c>
      <c r="C235" s="90">
        <v>890</v>
      </c>
      <c r="D235" s="90">
        <v>1035</v>
      </c>
      <c r="E235" s="90">
        <v>902</v>
      </c>
      <c r="F235" s="90">
        <v>789</v>
      </c>
      <c r="G235" s="90">
        <v>845</v>
      </c>
      <c r="H235" s="90">
        <v>823</v>
      </c>
      <c r="I235" s="90">
        <v>753</v>
      </c>
      <c r="J235" s="90">
        <v>745</v>
      </c>
      <c r="K235" s="90">
        <v>704</v>
      </c>
      <c r="L235" s="90">
        <v>694</v>
      </c>
      <c r="M235" s="90">
        <v>601</v>
      </c>
      <c r="N235" s="95">
        <f>AVERAGE(B235:M235)</f>
        <v>804.75</v>
      </c>
      <c r="P235" s="149"/>
    </row>
    <row r="236" spans="1:16" s="81" customFormat="1" ht="15.75">
      <c r="A236" s="83" t="s">
        <v>104</v>
      </c>
      <c r="B236" s="84">
        <v>757</v>
      </c>
      <c r="C236" s="84">
        <v>778</v>
      </c>
      <c r="D236" s="84">
        <v>935</v>
      </c>
      <c r="E236" s="84">
        <v>804</v>
      </c>
      <c r="F236" s="84">
        <v>672</v>
      </c>
      <c r="G236" s="84">
        <v>689</v>
      </c>
      <c r="H236" s="84">
        <v>710</v>
      </c>
      <c r="I236" s="84">
        <v>670</v>
      </c>
      <c r="J236" s="84">
        <v>653</v>
      </c>
      <c r="K236" s="84">
        <v>653</v>
      </c>
      <c r="L236" s="84">
        <v>617</v>
      </c>
      <c r="M236" s="84">
        <v>591</v>
      </c>
      <c r="N236" s="96">
        <f>AVERAGE(B236:M236)</f>
        <v>710.75</v>
      </c>
      <c r="P236" s="149"/>
    </row>
    <row r="237" spans="1:14" s="81" customFormat="1" ht="15.75">
      <c r="A237" s="86" t="s">
        <v>7</v>
      </c>
      <c r="B237" s="87">
        <v>1633</v>
      </c>
      <c r="C237" s="87">
        <v>1668</v>
      </c>
      <c r="D237" s="87">
        <v>1970</v>
      </c>
      <c r="E237" s="87">
        <v>1706</v>
      </c>
      <c r="F237" s="87">
        <v>1461</v>
      </c>
      <c r="G237" s="87">
        <v>1534</v>
      </c>
      <c r="H237" s="87">
        <v>1533</v>
      </c>
      <c r="I237" s="87">
        <v>1423</v>
      </c>
      <c r="J237" s="87">
        <v>1451</v>
      </c>
      <c r="K237" s="87">
        <v>1357</v>
      </c>
      <c r="L237" s="87">
        <v>1311</v>
      </c>
      <c r="M237" s="87">
        <v>1192</v>
      </c>
      <c r="N237" s="87">
        <f>SUM(N235:N236)</f>
        <v>1515.5</v>
      </c>
    </row>
    <row r="238" spans="1:14" s="81" customFormat="1" ht="15.75">
      <c r="A238" s="88" t="s">
        <v>31</v>
      </c>
      <c r="B238" s="84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96"/>
    </row>
    <row r="239" spans="1:16" s="81" customFormat="1" ht="15.75">
      <c r="A239" s="89" t="s">
        <v>119</v>
      </c>
      <c r="B239" s="90">
        <v>538</v>
      </c>
      <c r="C239" s="90">
        <v>568</v>
      </c>
      <c r="D239" s="90">
        <v>632</v>
      </c>
      <c r="E239" s="90">
        <v>513</v>
      </c>
      <c r="F239" s="90">
        <v>451</v>
      </c>
      <c r="G239" s="90">
        <v>484</v>
      </c>
      <c r="H239" s="90">
        <v>486</v>
      </c>
      <c r="I239" s="90">
        <v>446</v>
      </c>
      <c r="J239" s="90">
        <v>485</v>
      </c>
      <c r="K239" s="90">
        <v>473</v>
      </c>
      <c r="L239" s="90">
        <v>462</v>
      </c>
      <c r="M239" s="90">
        <v>403</v>
      </c>
      <c r="N239" s="95">
        <f>AVERAGE(B239:M239)</f>
        <v>495.0833333333333</v>
      </c>
      <c r="P239" s="149"/>
    </row>
    <row r="240" spans="1:16" s="81" customFormat="1" ht="15.75">
      <c r="A240" s="83" t="s">
        <v>32</v>
      </c>
      <c r="B240" s="84">
        <v>1043</v>
      </c>
      <c r="C240" s="84">
        <v>1041</v>
      </c>
      <c r="D240" s="84">
        <v>1250</v>
      </c>
      <c r="E240" s="84">
        <v>1123</v>
      </c>
      <c r="F240" s="84">
        <v>945</v>
      </c>
      <c r="G240" s="84">
        <v>985</v>
      </c>
      <c r="H240" s="84">
        <v>985</v>
      </c>
      <c r="I240" s="84">
        <v>925</v>
      </c>
      <c r="J240" s="84">
        <v>918</v>
      </c>
      <c r="K240" s="84">
        <v>838</v>
      </c>
      <c r="L240" s="84">
        <v>800</v>
      </c>
      <c r="M240" s="84">
        <v>741</v>
      </c>
      <c r="N240" s="96">
        <f>AVERAGE(B240:M240)</f>
        <v>966.1666666666666</v>
      </c>
      <c r="P240" s="149"/>
    </row>
    <row r="241" spans="1:16" s="81" customFormat="1" ht="15.75">
      <c r="A241" s="89" t="s">
        <v>33</v>
      </c>
      <c r="B241" s="90">
        <v>51</v>
      </c>
      <c r="C241" s="90">
        <v>59</v>
      </c>
      <c r="D241" s="90">
        <v>87</v>
      </c>
      <c r="E241" s="90">
        <v>70</v>
      </c>
      <c r="F241" s="90">
        <v>65</v>
      </c>
      <c r="G241" s="90">
        <v>65</v>
      </c>
      <c r="H241" s="90">
        <v>62</v>
      </c>
      <c r="I241" s="90">
        <v>52</v>
      </c>
      <c r="J241" s="90">
        <v>48</v>
      </c>
      <c r="K241" s="90">
        <v>45</v>
      </c>
      <c r="L241" s="90">
        <v>48</v>
      </c>
      <c r="M241" s="90">
        <v>47</v>
      </c>
      <c r="N241" s="95">
        <f>AVERAGE(B241:M241)</f>
        <v>58.25</v>
      </c>
      <c r="P241" s="149"/>
    </row>
    <row r="242" spans="1:16" s="81" customFormat="1" ht="15.75">
      <c r="A242" s="83" t="s">
        <v>120</v>
      </c>
      <c r="B242" s="207">
        <v>1</v>
      </c>
      <c r="C242" s="207">
        <v>0</v>
      </c>
      <c r="D242" s="207">
        <v>1</v>
      </c>
      <c r="E242" s="84">
        <v>0</v>
      </c>
      <c r="F242" s="84">
        <v>0</v>
      </c>
      <c r="G242" s="207">
        <v>0</v>
      </c>
      <c r="H242" s="207">
        <v>0</v>
      </c>
      <c r="I242" s="207">
        <v>0</v>
      </c>
      <c r="J242" s="207">
        <v>0</v>
      </c>
      <c r="K242" s="207">
        <v>1</v>
      </c>
      <c r="L242" s="207">
        <v>1</v>
      </c>
      <c r="M242" s="207">
        <v>1</v>
      </c>
      <c r="N242" s="96">
        <f>AVERAGE(B242:M242)</f>
        <v>0.4166666666666667</v>
      </c>
      <c r="P242" s="149"/>
    </row>
    <row r="243" spans="1:14" s="81" customFormat="1" ht="15.75">
      <c r="A243" s="86" t="s">
        <v>7</v>
      </c>
      <c r="B243" s="87">
        <v>1633</v>
      </c>
      <c r="C243" s="87">
        <v>1668</v>
      </c>
      <c r="D243" s="87">
        <v>1970</v>
      </c>
      <c r="E243" s="87">
        <v>1706</v>
      </c>
      <c r="F243" s="87">
        <v>1461</v>
      </c>
      <c r="G243" s="87">
        <v>1534</v>
      </c>
      <c r="H243" s="87">
        <v>1533</v>
      </c>
      <c r="I243" s="87">
        <v>1423</v>
      </c>
      <c r="J243" s="87">
        <v>1451</v>
      </c>
      <c r="K243" s="87">
        <v>1357</v>
      </c>
      <c r="L243" s="87">
        <v>1311</v>
      </c>
      <c r="M243" s="87">
        <v>1192</v>
      </c>
      <c r="N243" s="87">
        <f>SUM(N239:N242)</f>
        <v>1519.9166666666667</v>
      </c>
    </row>
    <row r="244" spans="1:14" s="81" customFormat="1" ht="15.75">
      <c r="A244" s="88" t="s">
        <v>34</v>
      </c>
      <c r="B244" s="84"/>
      <c r="C244" s="84"/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96"/>
    </row>
    <row r="245" spans="1:16" s="81" customFormat="1" ht="15.75">
      <c r="A245" s="127" t="s">
        <v>35</v>
      </c>
      <c r="B245" s="90">
        <v>120</v>
      </c>
      <c r="C245" s="90">
        <v>126</v>
      </c>
      <c r="D245" s="90">
        <v>145</v>
      </c>
      <c r="E245" s="90">
        <v>129</v>
      </c>
      <c r="F245" s="90">
        <v>116</v>
      </c>
      <c r="G245" s="90">
        <v>110</v>
      </c>
      <c r="H245" s="90">
        <v>110</v>
      </c>
      <c r="I245" s="90">
        <v>117</v>
      </c>
      <c r="J245" s="90">
        <v>114</v>
      </c>
      <c r="K245" s="90">
        <v>106</v>
      </c>
      <c r="L245" s="90">
        <v>97</v>
      </c>
      <c r="M245" s="90">
        <v>94</v>
      </c>
      <c r="N245" s="95">
        <f aca="true" t="shared" si="31" ref="N245:N252">AVERAGE(B245:M245)</f>
        <v>115.33333333333333</v>
      </c>
      <c r="P245" s="149"/>
    </row>
    <row r="246" spans="1:16" s="81" customFormat="1" ht="15.75">
      <c r="A246" s="83" t="s">
        <v>105</v>
      </c>
      <c r="B246" s="84">
        <v>873</v>
      </c>
      <c r="C246" s="84">
        <v>890</v>
      </c>
      <c r="D246" s="84">
        <v>1032</v>
      </c>
      <c r="E246" s="84">
        <v>892</v>
      </c>
      <c r="F246" s="84">
        <v>739</v>
      </c>
      <c r="G246" s="84">
        <v>731</v>
      </c>
      <c r="H246" s="84">
        <v>677</v>
      </c>
      <c r="I246" s="84">
        <v>606</v>
      </c>
      <c r="J246" s="84">
        <v>636</v>
      </c>
      <c r="K246" s="84">
        <v>630</v>
      </c>
      <c r="L246" s="84">
        <v>649</v>
      </c>
      <c r="M246" s="84">
        <v>579</v>
      </c>
      <c r="N246" s="96">
        <f t="shared" si="31"/>
        <v>744.5</v>
      </c>
      <c r="P246" s="149"/>
    </row>
    <row r="247" spans="1:16" s="81" customFormat="1" ht="15.75">
      <c r="A247" s="89" t="s">
        <v>107</v>
      </c>
      <c r="B247" s="90">
        <v>196</v>
      </c>
      <c r="C247" s="90">
        <v>190</v>
      </c>
      <c r="D247" s="90">
        <v>224</v>
      </c>
      <c r="E247" s="90">
        <v>185</v>
      </c>
      <c r="F247" s="157">
        <v>164</v>
      </c>
      <c r="G247" s="157">
        <v>203</v>
      </c>
      <c r="H247" s="157">
        <v>213</v>
      </c>
      <c r="I247" s="157">
        <v>172</v>
      </c>
      <c r="J247" s="157">
        <v>183</v>
      </c>
      <c r="K247" s="157">
        <v>156</v>
      </c>
      <c r="L247" s="90">
        <v>167</v>
      </c>
      <c r="M247" s="90">
        <v>154</v>
      </c>
      <c r="N247" s="95">
        <f t="shared" si="31"/>
        <v>183.91666666666666</v>
      </c>
      <c r="P247" s="149"/>
    </row>
    <row r="248" spans="1:16" s="81" customFormat="1" ht="15.75">
      <c r="A248" s="83" t="s">
        <v>108</v>
      </c>
      <c r="B248" s="84">
        <v>261</v>
      </c>
      <c r="C248" s="84">
        <v>259</v>
      </c>
      <c r="D248" s="84">
        <v>307</v>
      </c>
      <c r="E248" s="84">
        <v>281</v>
      </c>
      <c r="F248" s="158">
        <v>253</v>
      </c>
      <c r="G248" s="158">
        <v>305</v>
      </c>
      <c r="H248" s="158">
        <v>329</v>
      </c>
      <c r="I248" s="158">
        <v>319</v>
      </c>
      <c r="J248" s="158">
        <v>307</v>
      </c>
      <c r="K248" s="158">
        <v>291</v>
      </c>
      <c r="L248" s="84">
        <v>258</v>
      </c>
      <c r="M248" s="84">
        <v>233</v>
      </c>
      <c r="N248" s="96">
        <f t="shared" si="31"/>
        <v>283.5833333333333</v>
      </c>
      <c r="P248" s="149"/>
    </row>
    <row r="249" spans="1:16" s="81" customFormat="1" ht="15.75">
      <c r="A249" s="89" t="s">
        <v>110</v>
      </c>
      <c r="B249" s="90">
        <v>154</v>
      </c>
      <c r="C249" s="90">
        <v>165</v>
      </c>
      <c r="D249" s="90">
        <v>206</v>
      </c>
      <c r="E249" s="90">
        <v>174</v>
      </c>
      <c r="F249" s="90">
        <v>151</v>
      </c>
      <c r="G249" s="157">
        <v>152</v>
      </c>
      <c r="H249" s="157">
        <v>169</v>
      </c>
      <c r="I249" s="157">
        <v>163</v>
      </c>
      <c r="J249" s="157">
        <v>169</v>
      </c>
      <c r="K249" s="157">
        <v>137</v>
      </c>
      <c r="L249" s="90">
        <v>115</v>
      </c>
      <c r="M249" s="90">
        <v>102</v>
      </c>
      <c r="N249" s="95">
        <f t="shared" si="31"/>
        <v>154.75</v>
      </c>
      <c r="P249" s="149"/>
    </row>
    <row r="250" spans="1:16" s="81" customFormat="1" ht="15.75" customHeight="1">
      <c r="A250" s="83" t="s">
        <v>111</v>
      </c>
      <c r="B250" s="84">
        <v>14</v>
      </c>
      <c r="C250" s="84">
        <v>20</v>
      </c>
      <c r="D250" s="84">
        <v>31</v>
      </c>
      <c r="E250" s="84">
        <v>23</v>
      </c>
      <c r="F250" s="84">
        <v>19</v>
      </c>
      <c r="G250" s="158">
        <v>14</v>
      </c>
      <c r="H250" s="158">
        <v>14</v>
      </c>
      <c r="I250" s="158">
        <v>17</v>
      </c>
      <c r="J250" s="158">
        <v>15</v>
      </c>
      <c r="K250" s="158">
        <v>19</v>
      </c>
      <c r="L250" s="84">
        <v>12</v>
      </c>
      <c r="M250" s="84">
        <v>13</v>
      </c>
      <c r="N250" s="96">
        <f t="shared" si="31"/>
        <v>17.583333333333332</v>
      </c>
      <c r="P250" s="149"/>
    </row>
    <row r="251" spans="1:16" s="81" customFormat="1" ht="15.75">
      <c r="A251" s="128" t="s">
        <v>112</v>
      </c>
      <c r="B251" s="162">
        <v>15</v>
      </c>
      <c r="C251" s="162">
        <v>18</v>
      </c>
      <c r="D251" s="162">
        <v>25</v>
      </c>
      <c r="E251" s="162">
        <v>22</v>
      </c>
      <c r="F251" s="162">
        <v>19</v>
      </c>
      <c r="G251" s="136">
        <v>19</v>
      </c>
      <c r="H251" s="136">
        <v>21</v>
      </c>
      <c r="I251" s="136">
        <v>29</v>
      </c>
      <c r="J251" s="136">
        <v>27</v>
      </c>
      <c r="K251" s="136">
        <v>18</v>
      </c>
      <c r="L251" s="162">
        <v>13</v>
      </c>
      <c r="M251" s="162">
        <v>17</v>
      </c>
      <c r="N251" s="87">
        <f t="shared" si="31"/>
        <v>20.25</v>
      </c>
      <c r="P251" s="149"/>
    </row>
    <row r="252" spans="1:16" s="81" customFormat="1" ht="15.75">
      <c r="A252" s="124" t="s">
        <v>7</v>
      </c>
      <c r="B252" s="125">
        <v>1633</v>
      </c>
      <c r="C252" s="125">
        <v>1668</v>
      </c>
      <c r="D252" s="125">
        <v>1970</v>
      </c>
      <c r="E252" s="125">
        <v>1706</v>
      </c>
      <c r="F252" s="125">
        <v>1461</v>
      </c>
      <c r="G252" s="125">
        <v>1534</v>
      </c>
      <c r="H252" s="125">
        <v>1533</v>
      </c>
      <c r="I252" s="125">
        <v>1423</v>
      </c>
      <c r="J252" s="125">
        <v>1451</v>
      </c>
      <c r="K252" s="125">
        <v>1357</v>
      </c>
      <c r="L252" s="125">
        <v>1311</v>
      </c>
      <c r="M252" s="125">
        <v>1192</v>
      </c>
      <c r="N252" s="236">
        <f t="shared" si="31"/>
        <v>1519.9166666666667</v>
      </c>
      <c r="P252" s="149"/>
    </row>
    <row r="255" spans="1:14" ht="28.5" customHeight="1">
      <c r="A255" s="150" t="s">
        <v>206</v>
      </c>
      <c r="B255" s="9" t="s">
        <v>47</v>
      </c>
      <c r="C255" s="9" t="s">
        <v>48</v>
      </c>
      <c r="D255" s="9" t="s">
        <v>49</v>
      </c>
      <c r="E255" s="9" t="s">
        <v>50</v>
      </c>
      <c r="F255" s="9" t="s">
        <v>51</v>
      </c>
      <c r="G255" s="9" t="s">
        <v>52</v>
      </c>
      <c r="H255" s="9" t="s">
        <v>53</v>
      </c>
      <c r="I255" s="9" t="s">
        <v>54</v>
      </c>
      <c r="J255" s="9" t="s">
        <v>55</v>
      </c>
      <c r="K255" s="9" t="s">
        <v>56</v>
      </c>
      <c r="L255" s="9" t="s">
        <v>57</v>
      </c>
      <c r="M255" s="9" t="s">
        <v>58</v>
      </c>
      <c r="N255" s="10" t="s">
        <v>59</v>
      </c>
    </row>
    <row r="256" spans="1:14" ht="15">
      <c r="A256" s="92" t="s">
        <v>30</v>
      </c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</row>
    <row r="257" spans="1:16" s="81" customFormat="1" ht="15.75">
      <c r="A257" s="89" t="s">
        <v>103</v>
      </c>
      <c r="B257" s="119">
        <v>596</v>
      </c>
      <c r="C257" s="119">
        <v>636</v>
      </c>
      <c r="D257" s="119">
        <v>735</v>
      </c>
      <c r="E257" s="119">
        <v>662</v>
      </c>
      <c r="F257" s="119">
        <v>609</v>
      </c>
      <c r="G257" s="119">
        <v>610</v>
      </c>
      <c r="H257" s="119">
        <v>630</v>
      </c>
      <c r="I257" s="119">
        <v>641</v>
      </c>
      <c r="J257" s="119">
        <v>606</v>
      </c>
      <c r="K257" s="119">
        <v>568</v>
      </c>
      <c r="L257" s="119">
        <v>515</v>
      </c>
      <c r="M257" s="119">
        <v>467</v>
      </c>
      <c r="N257" s="95">
        <f>AVERAGE(B257:M257)</f>
        <v>606.25</v>
      </c>
      <c r="P257" s="149"/>
    </row>
    <row r="258" spans="1:16" s="81" customFormat="1" ht="15.75">
      <c r="A258" s="83" t="s">
        <v>104</v>
      </c>
      <c r="B258" s="120">
        <v>605</v>
      </c>
      <c r="C258" s="120">
        <v>645</v>
      </c>
      <c r="D258" s="120">
        <v>761</v>
      </c>
      <c r="E258" s="120">
        <v>671</v>
      </c>
      <c r="F258" s="120">
        <v>596</v>
      </c>
      <c r="G258" s="120">
        <v>597</v>
      </c>
      <c r="H258" s="120">
        <v>610</v>
      </c>
      <c r="I258" s="120">
        <v>619</v>
      </c>
      <c r="J258" s="120">
        <v>663</v>
      </c>
      <c r="K258" s="120">
        <v>611</v>
      </c>
      <c r="L258" s="120">
        <v>558</v>
      </c>
      <c r="M258" s="120">
        <v>484</v>
      </c>
      <c r="N258" s="96">
        <f>AVERAGE(B258:M258)</f>
        <v>618.3333333333334</v>
      </c>
      <c r="P258" s="149"/>
    </row>
    <row r="259" spans="1:14" s="81" customFormat="1" ht="15.75">
      <c r="A259" s="86" t="s">
        <v>7</v>
      </c>
      <c r="B259" s="180">
        <v>1201</v>
      </c>
      <c r="C259" s="180">
        <v>1281</v>
      </c>
      <c r="D259" s="180">
        <v>1496</v>
      </c>
      <c r="E259" s="180">
        <v>1333</v>
      </c>
      <c r="F259" s="180">
        <v>1205</v>
      </c>
      <c r="G259" s="180">
        <v>1207</v>
      </c>
      <c r="H259" s="180">
        <v>1240</v>
      </c>
      <c r="I259" s="180">
        <v>1260</v>
      </c>
      <c r="J259" s="180">
        <v>1269</v>
      </c>
      <c r="K259" s="180">
        <v>1179</v>
      </c>
      <c r="L259" s="180">
        <v>1073</v>
      </c>
      <c r="M259" s="180">
        <v>951</v>
      </c>
      <c r="N259" s="87">
        <f>SUM(N257:N258)</f>
        <v>1224.5833333333335</v>
      </c>
    </row>
    <row r="260" spans="1:14" s="81" customFormat="1" ht="15.75">
      <c r="A260" s="88" t="s">
        <v>31</v>
      </c>
      <c r="B260" s="181"/>
      <c r="C260" s="181"/>
      <c r="D260" s="181"/>
      <c r="E260" s="181"/>
      <c r="F260" s="181"/>
      <c r="G260" s="181"/>
      <c r="H260" s="181"/>
      <c r="I260" s="181"/>
      <c r="J260" s="181"/>
      <c r="K260" s="181"/>
      <c r="L260" s="181"/>
      <c r="M260" s="181"/>
      <c r="N260" s="96"/>
    </row>
    <row r="261" spans="1:16" s="81" customFormat="1" ht="15.75">
      <c r="A261" s="89" t="s">
        <v>119</v>
      </c>
      <c r="B261" s="119">
        <v>394</v>
      </c>
      <c r="C261" s="119">
        <v>428</v>
      </c>
      <c r="D261" s="119">
        <v>523</v>
      </c>
      <c r="E261" s="119">
        <v>492</v>
      </c>
      <c r="F261" s="119">
        <v>437</v>
      </c>
      <c r="G261" s="119">
        <v>424</v>
      </c>
      <c r="H261" s="119">
        <v>468</v>
      </c>
      <c r="I261" s="119">
        <v>470</v>
      </c>
      <c r="J261" s="119">
        <v>495</v>
      </c>
      <c r="K261" s="119">
        <v>451</v>
      </c>
      <c r="L261" s="119">
        <v>400</v>
      </c>
      <c r="M261" s="119">
        <v>340</v>
      </c>
      <c r="N261" s="95">
        <f>AVERAGE(B261:M261)</f>
        <v>443.5</v>
      </c>
      <c r="P261" s="149"/>
    </row>
    <row r="262" spans="1:16" s="81" customFormat="1" ht="15.75">
      <c r="A262" s="83" t="s">
        <v>32</v>
      </c>
      <c r="B262" s="120">
        <v>758</v>
      </c>
      <c r="C262" s="120">
        <v>805</v>
      </c>
      <c r="D262" s="120">
        <v>920</v>
      </c>
      <c r="E262" s="120">
        <v>794</v>
      </c>
      <c r="F262" s="120">
        <v>716</v>
      </c>
      <c r="G262" s="120">
        <v>745</v>
      </c>
      <c r="H262" s="120">
        <v>733</v>
      </c>
      <c r="I262" s="120">
        <v>749</v>
      </c>
      <c r="J262" s="120">
        <v>730</v>
      </c>
      <c r="K262" s="120">
        <v>686</v>
      </c>
      <c r="L262" s="120">
        <v>631</v>
      </c>
      <c r="M262" s="120">
        <v>577</v>
      </c>
      <c r="N262" s="96">
        <f>AVERAGE(B262:M262)</f>
        <v>737</v>
      </c>
      <c r="P262" s="149"/>
    </row>
    <row r="263" spans="1:16" s="81" customFormat="1" ht="15.75">
      <c r="A263" s="89" t="s">
        <v>33</v>
      </c>
      <c r="B263" s="119">
        <v>48</v>
      </c>
      <c r="C263" s="119">
        <v>48</v>
      </c>
      <c r="D263" s="119">
        <v>52</v>
      </c>
      <c r="E263" s="119">
        <v>46</v>
      </c>
      <c r="F263" s="119">
        <v>51</v>
      </c>
      <c r="G263" s="119">
        <v>37</v>
      </c>
      <c r="H263" s="119">
        <v>38</v>
      </c>
      <c r="I263" s="119">
        <v>40</v>
      </c>
      <c r="J263" s="119">
        <v>43</v>
      </c>
      <c r="K263" s="119">
        <v>41</v>
      </c>
      <c r="L263" s="119">
        <v>40</v>
      </c>
      <c r="M263" s="119">
        <v>32</v>
      </c>
      <c r="N263" s="95">
        <f>AVERAGE(B263:M263)</f>
        <v>43</v>
      </c>
      <c r="P263" s="149"/>
    </row>
    <row r="264" spans="1:16" s="81" customFormat="1" ht="15.75">
      <c r="A264" s="83" t="s">
        <v>120</v>
      </c>
      <c r="B264" s="254">
        <v>1</v>
      </c>
      <c r="C264" s="254">
        <v>0</v>
      </c>
      <c r="D264" s="254">
        <v>1</v>
      </c>
      <c r="E264" s="120">
        <v>1</v>
      </c>
      <c r="F264" s="120">
        <v>1</v>
      </c>
      <c r="G264" s="254">
        <v>1</v>
      </c>
      <c r="H264" s="254">
        <v>1</v>
      </c>
      <c r="I264" s="254">
        <v>1</v>
      </c>
      <c r="J264" s="254">
        <v>1</v>
      </c>
      <c r="K264" s="254">
        <v>1</v>
      </c>
      <c r="L264" s="254">
        <v>2</v>
      </c>
      <c r="M264" s="254">
        <v>2</v>
      </c>
      <c r="N264" s="96">
        <f>AVERAGE(B264:M264)</f>
        <v>1.0833333333333333</v>
      </c>
      <c r="P264" s="149"/>
    </row>
    <row r="265" spans="1:14" s="81" customFormat="1" ht="15.75">
      <c r="A265" s="86" t="s">
        <v>7</v>
      </c>
      <c r="B265" s="180">
        <v>1201</v>
      </c>
      <c r="C265" s="180">
        <v>1281</v>
      </c>
      <c r="D265" s="180">
        <v>1496</v>
      </c>
      <c r="E265" s="180">
        <v>1333</v>
      </c>
      <c r="F265" s="180">
        <v>1205</v>
      </c>
      <c r="G265" s="180">
        <v>1207</v>
      </c>
      <c r="H265" s="180">
        <v>1240</v>
      </c>
      <c r="I265" s="180">
        <v>1260</v>
      </c>
      <c r="J265" s="180">
        <v>1269</v>
      </c>
      <c r="K265" s="180">
        <v>1179</v>
      </c>
      <c r="L265" s="180">
        <v>1073</v>
      </c>
      <c r="M265" s="180">
        <v>951</v>
      </c>
      <c r="N265" s="87">
        <f>SUM(N261:N264)</f>
        <v>1224.5833333333333</v>
      </c>
    </row>
    <row r="266" spans="1:14" s="81" customFormat="1" ht="15.75">
      <c r="A266" s="88" t="s">
        <v>34</v>
      </c>
      <c r="B266" s="181"/>
      <c r="C266" s="181"/>
      <c r="D266" s="181"/>
      <c r="E266" s="181"/>
      <c r="F266" s="181"/>
      <c r="G266" s="181"/>
      <c r="H266" s="181"/>
      <c r="I266" s="181"/>
      <c r="J266" s="181"/>
      <c r="K266" s="181"/>
      <c r="L266" s="181"/>
      <c r="M266" s="181"/>
      <c r="N266" s="96"/>
    </row>
    <row r="267" spans="1:16" s="81" customFormat="1" ht="15.75">
      <c r="A267" s="127" t="s">
        <v>35</v>
      </c>
      <c r="B267" s="119">
        <v>94</v>
      </c>
      <c r="C267" s="119">
        <v>104</v>
      </c>
      <c r="D267" s="119">
        <v>127</v>
      </c>
      <c r="E267" s="119">
        <v>123</v>
      </c>
      <c r="F267" s="119">
        <v>112</v>
      </c>
      <c r="G267" s="119">
        <v>106</v>
      </c>
      <c r="H267" s="119">
        <v>100</v>
      </c>
      <c r="I267" s="119">
        <v>99</v>
      </c>
      <c r="J267" s="119">
        <v>112</v>
      </c>
      <c r="K267" s="119">
        <v>108</v>
      </c>
      <c r="L267" s="119">
        <v>100</v>
      </c>
      <c r="M267" s="119">
        <v>86</v>
      </c>
      <c r="N267" s="95">
        <f aca="true" t="shared" si="32" ref="N267:N274">AVERAGE(B267:M267)</f>
        <v>105.91666666666667</v>
      </c>
      <c r="P267" s="149"/>
    </row>
    <row r="268" spans="1:16" s="81" customFormat="1" ht="15.75">
      <c r="A268" s="83" t="s">
        <v>105</v>
      </c>
      <c r="B268" s="120">
        <v>586</v>
      </c>
      <c r="C268" s="120">
        <v>637</v>
      </c>
      <c r="D268" s="120">
        <v>737</v>
      </c>
      <c r="E268" s="120">
        <v>682</v>
      </c>
      <c r="F268" s="120">
        <v>639</v>
      </c>
      <c r="G268" s="120">
        <v>623</v>
      </c>
      <c r="H268" s="120">
        <v>603</v>
      </c>
      <c r="I268" s="120">
        <v>570</v>
      </c>
      <c r="J268" s="120">
        <v>579</v>
      </c>
      <c r="K268" s="120">
        <v>574</v>
      </c>
      <c r="L268" s="120">
        <v>541</v>
      </c>
      <c r="M268" s="120">
        <v>473</v>
      </c>
      <c r="N268" s="96">
        <f t="shared" si="32"/>
        <v>603.6666666666666</v>
      </c>
      <c r="P268" s="149"/>
    </row>
    <row r="269" spans="1:16" s="81" customFormat="1" ht="15.75">
      <c r="A269" s="89" t="s">
        <v>107</v>
      </c>
      <c r="B269" s="119">
        <v>153</v>
      </c>
      <c r="C269" s="119">
        <v>154</v>
      </c>
      <c r="D269" s="119">
        <v>167</v>
      </c>
      <c r="E269" s="119">
        <v>139</v>
      </c>
      <c r="F269" s="136">
        <v>114</v>
      </c>
      <c r="G269" s="136">
        <v>136</v>
      </c>
      <c r="H269" s="136">
        <v>162</v>
      </c>
      <c r="I269" s="136">
        <v>181</v>
      </c>
      <c r="J269" s="136">
        <v>168</v>
      </c>
      <c r="K269" s="136">
        <v>144</v>
      </c>
      <c r="L269" s="119">
        <v>133</v>
      </c>
      <c r="M269" s="119">
        <v>130</v>
      </c>
      <c r="N269" s="95">
        <f t="shared" si="32"/>
        <v>148.41666666666666</v>
      </c>
      <c r="P269" s="149"/>
    </row>
    <row r="270" spans="1:16" s="81" customFormat="1" ht="15.75">
      <c r="A270" s="83" t="s">
        <v>108</v>
      </c>
      <c r="B270" s="120">
        <v>222</v>
      </c>
      <c r="C270" s="120">
        <v>219</v>
      </c>
      <c r="D270" s="120">
        <v>258</v>
      </c>
      <c r="E270" s="120">
        <v>218</v>
      </c>
      <c r="F270" s="137">
        <v>202</v>
      </c>
      <c r="G270" s="137">
        <v>207</v>
      </c>
      <c r="H270" s="137">
        <v>223</v>
      </c>
      <c r="I270" s="137">
        <v>236</v>
      </c>
      <c r="J270" s="137">
        <v>209</v>
      </c>
      <c r="K270" s="137">
        <v>189</v>
      </c>
      <c r="L270" s="120">
        <v>156</v>
      </c>
      <c r="M270" s="120">
        <v>132</v>
      </c>
      <c r="N270" s="96">
        <f t="shared" si="32"/>
        <v>205.91666666666666</v>
      </c>
      <c r="P270" s="149"/>
    </row>
    <row r="271" spans="1:16" s="81" customFormat="1" ht="15.75">
      <c r="A271" s="89" t="s">
        <v>110</v>
      </c>
      <c r="B271" s="119">
        <v>113</v>
      </c>
      <c r="C271" s="119">
        <v>128</v>
      </c>
      <c r="D271" s="119">
        <v>165</v>
      </c>
      <c r="E271" s="119">
        <v>136</v>
      </c>
      <c r="F271" s="119">
        <v>107</v>
      </c>
      <c r="G271" s="136">
        <v>109</v>
      </c>
      <c r="H271" s="136">
        <v>116</v>
      </c>
      <c r="I271" s="136">
        <v>135</v>
      </c>
      <c r="J271" s="136">
        <v>153</v>
      </c>
      <c r="K271" s="136">
        <v>130</v>
      </c>
      <c r="L271" s="119">
        <v>119</v>
      </c>
      <c r="M271" s="119">
        <v>111</v>
      </c>
      <c r="N271" s="95">
        <f t="shared" si="32"/>
        <v>126.83333333333333</v>
      </c>
      <c r="P271" s="149"/>
    </row>
    <row r="272" spans="1:16" s="81" customFormat="1" ht="15.75" customHeight="1">
      <c r="A272" s="83" t="s">
        <v>111</v>
      </c>
      <c r="B272" s="120">
        <v>19</v>
      </c>
      <c r="C272" s="120">
        <v>26</v>
      </c>
      <c r="D272" s="120">
        <v>28</v>
      </c>
      <c r="E272" s="120">
        <v>25</v>
      </c>
      <c r="F272" s="120">
        <v>21</v>
      </c>
      <c r="G272" s="137">
        <v>14</v>
      </c>
      <c r="H272" s="137">
        <v>16</v>
      </c>
      <c r="I272" s="137">
        <v>17</v>
      </c>
      <c r="J272" s="137">
        <v>28</v>
      </c>
      <c r="K272" s="137">
        <v>19</v>
      </c>
      <c r="L272" s="120">
        <v>13</v>
      </c>
      <c r="M272" s="120">
        <v>9</v>
      </c>
      <c r="N272" s="96">
        <f t="shared" si="32"/>
        <v>19.583333333333332</v>
      </c>
      <c r="P272" s="149"/>
    </row>
    <row r="273" spans="1:16" s="81" customFormat="1" ht="15.75">
      <c r="A273" s="128" t="s">
        <v>112</v>
      </c>
      <c r="B273" s="162">
        <v>14</v>
      </c>
      <c r="C273" s="162">
        <v>13</v>
      </c>
      <c r="D273" s="162">
        <v>14</v>
      </c>
      <c r="E273" s="162">
        <v>10</v>
      </c>
      <c r="F273" s="162">
        <v>10</v>
      </c>
      <c r="G273" s="136">
        <v>12</v>
      </c>
      <c r="H273" s="136">
        <v>20</v>
      </c>
      <c r="I273" s="136">
        <v>22</v>
      </c>
      <c r="J273" s="136">
        <v>20</v>
      </c>
      <c r="K273" s="136">
        <v>15</v>
      </c>
      <c r="L273" s="162">
        <v>11</v>
      </c>
      <c r="M273" s="162">
        <v>10</v>
      </c>
      <c r="N273" s="87">
        <f t="shared" si="32"/>
        <v>14.25</v>
      </c>
      <c r="P273" s="149"/>
    </row>
    <row r="274" spans="1:16" s="81" customFormat="1" ht="15.75">
      <c r="A274" s="124" t="s">
        <v>7</v>
      </c>
      <c r="B274" s="182">
        <v>1201</v>
      </c>
      <c r="C274" s="182">
        <v>1281</v>
      </c>
      <c r="D274" s="182">
        <v>1496</v>
      </c>
      <c r="E274" s="182">
        <v>1333</v>
      </c>
      <c r="F274" s="182">
        <v>1205</v>
      </c>
      <c r="G274" s="182">
        <v>1207</v>
      </c>
      <c r="H274" s="182">
        <v>1240</v>
      </c>
      <c r="I274" s="182">
        <v>1260</v>
      </c>
      <c r="J274" s="182">
        <v>1269</v>
      </c>
      <c r="K274" s="182">
        <v>1179</v>
      </c>
      <c r="L274" s="182">
        <v>1073</v>
      </c>
      <c r="M274" s="182">
        <v>951</v>
      </c>
      <c r="N274" s="236">
        <f t="shared" si="32"/>
        <v>1224.5833333333333</v>
      </c>
      <c r="P274" s="149"/>
    </row>
    <row r="277" spans="1:14" ht="28.5" customHeight="1">
      <c r="A277" s="150" t="s">
        <v>210</v>
      </c>
      <c r="B277" s="9" t="s">
        <v>47</v>
      </c>
      <c r="C277" s="9" t="s">
        <v>48</v>
      </c>
      <c r="D277" s="9" t="s">
        <v>49</v>
      </c>
      <c r="E277" s="9" t="s">
        <v>50</v>
      </c>
      <c r="F277" s="9" t="s">
        <v>51</v>
      </c>
      <c r="G277" s="9" t="s">
        <v>52</v>
      </c>
      <c r="H277" s="9" t="s">
        <v>53</v>
      </c>
      <c r="I277" s="9" t="s">
        <v>54</v>
      </c>
      <c r="J277" s="9" t="s">
        <v>55</v>
      </c>
      <c r="K277" s="9" t="s">
        <v>56</v>
      </c>
      <c r="L277" s="9" t="s">
        <v>57</v>
      </c>
      <c r="M277" s="9" t="s">
        <v>58</v>
      </c>
      <c r="N277" s="10" t="s">
        <v>59</v>
      </c>
    </row>
    <row r="278" spans="1:14" ht="15">
      <c r="A278" s="92" t="s">
        <v>30</v>
      </c>
      <c r="B278" s="92"/>
      <c r="C278" s="92"/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2"/>
    </row>
    <row r="279" spans="1:16" s="81" customFormat="1" ht="15.75">
      <c r="A279" s="89" t="s">
        <v>103</v>
      </c>
      <c r="B279" s="119">
        <v>495</v>
      </c>
      <c r="C279" s="119">
        <v>577</v>
      </c>
      <c r="D279" s="119">
        <v>566</v>
      </c>
      <c r="E279" s="119">
        <v>532</v>
      </c>
      <c r="F279" s="119">
        <v>500</v>
      </c>
      <c r="G279" s="119">
        <v>502</v>
      </c>
      <c r="H279" s="119">
        <v>578</v>
      </c>
      <c r="I279" s="119">
        <v>554</v>
      </c>
      <c r="J279" s="119">
        <v>614</v>
      </c>
      <c r="K279" s="119">
        <v>632</v>
      </c>
      <c r="L279" s="119">
        <v>568</v>
      </c>
      <c r="M279" s="119">
        <v>481</v>
      </c>
      <c r="N279" s="95">
        <f>AVERAGE(B279:M279)</f>
        <v>549.9166666666666</v>
      </c>
      <c r="P279" s="149"/>
    </row>
    <row r="280" spans="1:16" s="81" customFormat="1" ht="15.75">
      <c r="A280" s="83" t="s">
        <v>104</v>
      </c>
      <c r="B280" s="120">
        <v>498</v>
      </c>
      <c r="C280" s="120">
        <v>609</v>
      </c>
      <c r="D280" s="120">
        <v>629</v>
      </c>
      <c r="E280" s="120">
        <v>574</v>
      </c>
      <c r="F280" s="120">
        <v>543</v>
      </c>
      <c r="G280" s="120">
        <v>569</v>
      </c>
      <c r="H280" s="120">
        <v>677</v>
      </c>
      <c r="I280" s="120">
        <v>644</v>
      </c>
      <c r="J280" s="120">
        <v>748</v>
      </c>
      <c r="K280" s="120">
        <v>682</v>
      </c>
      <c r="L280" s="120">
        <v>611</v>
      </c>
      <c r="M280" s="120">
        <v>502</v>
      </c>
      <c r="N280" s="96">
        <f>AVERAGE(B280:M280)</f>
        <v>607.1666666666666</v>
      </c>
      <c r="P280" s="149"/>
    </row>
    <row r="281" spans="1:14" s="81" customFormat="1" ht="15.75">
      <c r="A281" s="86" t="s">
        <v>7</v>
      </c>
      <c r="B281" s="180">
        <v>993</v>
      </c>
      <c r="C281" s="180">
        <v>1186</v>
      </c>
      <c r="D281" s="180">
        <v>1195</v>
      </c>
      <c r="E281" s="180">
        <v>1106</v>
      </c>
      <c r="F281" s="180">
        <v>1043</v>
      </c>
      <c r="G281" s="180">
        <v>1071</v>
      </c>
      <c r="H281" s="180">
        <v>1255</v>
      </c>
      <c r="I281" s="180">
        <v>1198</v>
      </c>
      <c r="J281" s="180">
        <v>1362</v>
      </c>
      <c r="K281" s="180">
        <v>1314</v>
      </c>
      <c r="L281" s="180">
        <v>1179</v>
      </c>
      <c r="M281" s="180">
        <v>983</v>
      </c>
      <c r="N281" s="87">
        <f>SUM(N279:N280)</f>
        <v>1157.0833333333333</v>
      </c>
    </row>
    <row r="282" spans="1:14" s="81" customFormat="1" ht="15.75">
      <c r="A282" s="88" t="s">
        <v>31</v>
      </c>
      <c r="B282" s="181"/>
      <c r="C282" s="181"/>
      <c r="D282" s="181"/>
      <c r="E282" s="181"/>
      <c r="F282" s="181"/>
      <c r="G282" s="181"/>
      <c r="H282" s="181"/>
      <c r="I282" s="181"/>
      <c r="J282" s="181"/>
      <c r="K282" s="181"/>
      <c r="L282" s="181"/>
      <c r="M282" s="181"/>
      <c r="N282" s="96"/>
    </row>
    <row r="283" spans="1:16" s="81" customFormat="1" ht="15.75">
      <c r="A283" s="89" t="s">
        <v>119</v>
      </c>
      <c r="B283" s="119">
        <v>370</v>
      </c>
      <c r="C283" s="119">
        <v>455</v>
      </c>
      <c r="D283" s="119">
        <v>454</v>
      </c>
      <c r="E283" s="119">
        <v>426</v>
      </c>
      <c r="F283" s="119">
        <v>404</v>
      </c>
      <c r="G283" s="119">
        <v>411</v>
      </c>
      <c r="H283" s="119">
        <v>498</v>
      </c>
      <c r="I283" s="119">
        <v>460</v>
      </c>
      <c r="J283" s="119">
        <v>536</v>
      </c>
      <c r="K283" s="119">
        <v>515</v>
      </c>
      <c r="L283" s="119">
        <v>458</v>
      </c>
      <c r="M283" s="119">
        <v>379</v>
      </c>
      <c r="N283" s="95">
        <f>AVERAGE(B283:M283)</f>
        <v>447.1666666666667</v>
      </c>
      <c r="P283" s="149"/>
    </row>
    <row r="284" spans="1:16" s="81" customFormat="1" ht="15.75">
      <c r="A284" s="83" t="s">
        <v>32</v>
      </c>
      <c r="B284" s="120">
        <v>594</v>
      </c>
      <c r="C284" s="120">
        <v>698</v>
      </c>
      <c r="D284" s="120">
        <v>710</v>
      </c>
      <c r="E284" s="120">
        <v>652</v>
      </c>
      <c r="F284" s="120">
        <v>614</v>
      </c>
      <c r="G284" s="120">
        <v>637</v>
      </c>
      <c r="H284" s="120">
        <v>724</v>
      </c>
      <c r="I284" s="120">
        <v>713</v>
      </c>
      <c r="J284" s="120">
        <v>793</v>
      </c>
      <c r="K284" s="120">
        <v>767</v>
      </c>
      <c r="L284" s="120">
        <v>696</v>
      </c>
      <c r="M284" s="120">
        <v>573</v>
      </c>
      <c r="N284" s="96">
        <f>AVERAGE(B284:M284)</f>
        <v>680.9166666666666</v>
      </c>
      <c r="P284" s="149"/>
    </row>
    <row r="285" spans="1:16" s="81" customFormat="1" ht="15.75">
      <c r="A285" s="89" t="s">
        <v>33</v>
      </c>
      <c r="B285" s="119">
        <v>27</v>
      </c>
      <c r="C285" s="119">
        <v>31</v>
      </c>
      <c r="D285" s="119">
        <v>29</v>
      </c>
      <c r="E285" s="119">
        <v>26</v>
      </c>
      <c r="F285" s="119">
        <v>23</v>
      </c>
      <c r="G285" s="119">
        <v>21</v>
      </c>
      <c r="H285" s="119">
        <v>31</v>
      </c>
      <c r="I285" s="119">
        <v>23</v>
      </c>
      <c r="J285" s="119">
        <v>32</v>
      </c>
      <c r="K285" s="119">
        <v>31</v>
      </c>
      <c r="L285" s="119">
        <v>25</v>
      </c>
      <c r="M285" s="119">
        <v>30</v>
      </c>
      <c r="N285" s="95">
        <f>AVERAGE(B285:M285)</f>
        <v>27.416666666666668</v>
      </c>
      <c r="P285" s="149"/>
    </row>
    <row r="286" spans="1:16" s="81" customFormat="1" ht="15.75">
      <c r="A286" s="83" t="s">
        <v>120</v>
      </c>
      <c r="B286" s="254">
        <v>2</v>
      </c>
      <c r="C286" s="254">
        <v>2</v>
      </c>
      <c r="D286" s="254">
        <v>2</v>
      </c>
      <c r="E286" s="120">
        <v>2</v>
      </c>
      <c r="F286" s="120">
        <v>2</v>
      </c>
      <c r="G286" s="254">
        <v>2</v>
      </c>
      <c r="H286" s="254">
        <v>2</v>
      </c>
      <c r="I286" s="254">
        <v>2</v>
      </c>
      <c r="J286" s="254">
        <v>1</v>
      </c>
      <c r="K286" s="254">
        <v>1</v>
      </c>
      <c r="L286" s="254">
        <v>0</v>
      </c>
      <c r="M286" s="254">
        <v>1</v>
      </c>
      <c r="N286" s="96">
        <f>AVERAGE(B286:M286)</f>
        <v>1.5833333333333333</v>
      </c>
      <c r="P286" s="149"/>
    </row>
    <row r="287" spans="1:14" s="81" customFormat="1" ht="15.75">
      <c r="A287" s="86" t="s">
        <v>7</v>
      </c>
      <c r="B287" s="180">
        <v>993</v>
      </c>
      <c r="C287" s="180">
        <v>1186</v>
      </c>
      <c r="D287" s="180">
        <v>1195</v>
      </c>
      <c r="E287" s="180">
        <v>1106</v>
      </c>
      <c r="F287" s="180">
        <v>1043</v>
      </c>
      <c r="G287" s="180">
        <v>1071</v>
      </c>
      <c r="H287" s="180">
        <v>1255</v>
      </c>
      <c r="I287" s="180">
        <v>1198</v>
      </c>
      <c r="J287" s="180">
        <v>1362</v>
      </c>
      <c r="K287" s="180">
        <v>1314</v>
      </c>
      <c r="L287" s="180">
        <v>1179</v>
      </c>
      <c r="M287" s="180">
        <v>983</v>
      </c>
      <c r="N287" s="87">
        <f>SUM(N283:N286)</f>
        <v>1157.0833333333333</v>
      </c>
    </row>
    <row r="288" spans="1:14" s="81" customFormat="1" ht="15.75">
      <c r="A288" s="88" t="s">
        <v>34</v>
      </c>
      <c r="B288" s="181"/>
      <c r="C288" s="181"/>
      <c r="D288" s="181"/>
      <c r="E288" s="181"/>
      <c r="F288" s="181"/>
      <c r="G288" s="181"/>
      <c r="H288" s="181"/>
      <c r="I288" s="181"/>
      <c r="J288" s="181"/>
      <c r="K288" s="181"/>
      <c r="L288" s="181"/>
      <c r="M288" s="181"/>
      <c r="N288" s="96"/>
    </row>
    <row r="289" spans="1:16" s="81" customFormat="1" ht="15.75">
      <c r="A289" s="127" t="s">
        <v>35</v>
      </c>
      <c r="B289" s="119">
        <v>97</v>
      </c>
      <c r="C289" s="119">
        <v>122</v>
      </c>
      <c r="D289" s="119">
        <v>119</v>
      </c>
      <c r="E289" s="119">
        <v>110</v>
      </c>
      <c r="F289" s="119">
        <v>85</v>
      </c>
      <c r="G289" s="119">
        <v>85</v>
      </c>
      <c r="H289" s="119">
        <v>92</v>
      </c>
      <c r="I289" s="119">
        <v>89</v>
      </c>
      <c r="J289" s="119">
        <v>99</v>
      </c>
      <c r="K289" s="119">
        <v>102</v>
      </c>
      <c r="L289" s="119">
        <v>95</v>
      </c>
      <c r="M289" s="119">
        <v>98</v>
      </c>
      <c r="N289" s="95">
        <f aca="true" t="shared" si="33" ref="N289:N296">AVERAGE(B289:M289)</f>
        <v>99.41666666666667</v>
      </c>
      <c r="P289" s="149"/>
    </row>
    <row r="290" spans="1:16" s="81" customFormat="1" ht="15.75">
      <c r="A290" s="83" t="s">
        <v>105</v>
      </c>
      <c r="B290" s="120">
        <v>488</v>
      </c>
      <c r="C290" s="120">
        <v>586</v>
      </c>
      <c r="D290" s="120">
        <v>626</v>
      </c>
      <c r="E290" s="120">
        <v>596</v>
      </c>
      <c r="F290" s="120">
        <v>577</v>
      </c>
      <c r="G290" s="120">
        <v>547</v>
      </c>
      <c r="H290" s="120">
        <v>578</v>
      </c>
      <c r="I290" s="120">
        <v>511</v>
      </c>
      <c r="J290" s="120">
        <v>576</v>
      </c>
      <c r="K290" s="120">
        <v>591</v>
      </c>
      <c r="L290" s="120">
        <v>559</v>
      </c>
      <c r="M290" s="120">
        <v>466</v>
      </c>
      <c r="N290" s="96">
        <f t="shared" si="33"/>
        <v>558.4166666666666</v>
      </c>
      <c r="P290" s="149"/>
    </row>
    <row r="291" spans="1:16" s="81" customFormat="1" ht="15.75">
      <c r="A291" s="89" t="s">
        <v>107</v>
      </c>
      <c r="B291" s="119">
        <v>134</v>
      </c>
      <c r="C291" s="119">
        <v>144</v>
      </c>
      <c r="D291" s="119">
        <v>143</v>
      </c>
      <c r="E291" s="119">
        <v>132</v>
      </c>
      <c r="F291" s="136">
        <v>119</v>
      </c>
      <c r="G291" s="136">
        <v>139</v>
      </c>
      <c r="H291" s="136">
        <v>172</v>
      </c>
      <c r="I291" s="136">
        <v>166</v>
      </c>
      <c r="J291" s="136">
        <v>183</v>
      </c>
      <c r="K291" s="136">
        <v>172</v>
      </c>
      <c r="L291" s="119">
        <v>150</v>
      </c>
      <c r="M291" s="119">
        <v>122</v>
      </c>
      <c r="N291" s="95">
        <f t="shared" si="33"/>
        <v>148</v>
      </c>
      <c r="P291" s="149"/>
    </row>
    <row r="292" spans="1:16" s="81" customFormat="1" ht="15.75">
      <c r="A292" s="83" t="s">
        <v>108</v>
      </c>
      <c r="B292" s="120">
        <v>147</v>
      </c>
      <c r="C292" s="120">
        <v>181</v>
      </c>
      <c r="D292" s="120">
        <v>159</v>
      </c>
      <c r="E292" s="120">
        <v>142</v>
      </c>
      <c r="F292" s="137">
        <v>151</v>
      </c>
      <c r="G292" s="137">
        <v>185</v>
      </c>
      <c r="H292" s="137">
        <v>246</v>
      </c>
      <c r="I292" s="137">
        <v>262</v>
      </c>
      <c r="J292" s="137">
        <v>295</v>
      </c>
      <c r="K292" s="137">
        <v>264</v>
      </c>
      <c r="L292" s="120">
        <v>217</v>
      </c>
      <c r="M292" s="120">
        <v>171</v>
      </c>
      <c r="N292" s="96">
        <f t="shared" si="33"/>
        <v>201.66666666666666</v>
      </c>
      <c r="P292" s="149"/>
    </row>
    <row r="293" spans="1:16" s="81" customFormat="1" ht="15.75">
      <c r="A293" s="89" t="s">
        <v>110</v>
      </c>
      <c r="B293" s="119">
        <v>109</v>
      </c>
      <c r="C293" s="119">
        <v>127</v>
      </c>
      <c r="D293" s="119">
        <v>122</v>
      </c>
      <c r="E293" s="119">
        <v>100</v>
      </c>
      <c r="F293" s="119">
        <v>94</v>
      </c>
      <c r="G293" s="136">
        <v>100</v>
      </c>
      <c r="H293" s="136">
        <v>142</v>
      </c>
      <c r="I293" s="136">
        <v>145</v>
      </c>
      <c r="J293" s="136">
        <v>184</v>
      </c>
      <c r="K293" s="136">
        <v>162</v>
      </c>
      <c r="L293" s="119">
        <v>141</v>
      </c>
      <c r="M293" s="119">
        <v>105</v>
      </c>
      <c r="N293" s="95">
        <f t="shared" si="33"/>
        <v>127.58333333333333</v>
      </c>
      <c r="P293" s="149"/>
    </row>
    <row r="294" spans="1:16" s="81" customFormat="1" ht="15.75" customHeight="1">
      <c r="A294" s="83" t="s">
        <v>111</v>
      </c>
      <c r="B294" s="120">
        <v>6</v>
      </c>
      <c r="C294" s="120">
        <v>13</v>
      </c>
      <c r="D294" s="120">
        <v>15</v>
      </c>
      <c r="E294" s="120">
        <v>16</v>
      </c>
      <c r="F294" s="120">
        <v>10</v>
      </c>
      <c r="G294" s="137">
        <v>8</v>
      </c>
      <c r="H294" s="137">
        <v>14</v>
      </c>
      <c r="I294" s="137">
        <v>15</v>
      </c>
      <c r="J294" s="137">
        <v>18</v>
      </c>
      <c r="K294" s="137">
        <v>17</v>
      </c>
      <c r="L294" s="120">
        <v>12</v>
      </c>
      <c r="M294" s="120">
        <v>14</v>
      </c>
      <c r="N294" s="96">
        <f t="shared" si="33"/>
        <v>13.166666666666666</v>
      </c>
      <c r="P294" s="149"/>
    </row>
    <row r="295" spans="1:16" s="81" customFormat="1" ht="15.75">
      <c r="A295" s="128" t="s">
        <v>112</v>
      </c>
      <c r="B295" s="162">
        <v>12</v>
      </c>
      <c r="C295" s="162">
        <v>13</v>
      </c>
      <c r="D295" s="162">
        <v>11</v>
      </c>
      <c r="E295" s="162">
        <v>10</v>
      </c>
      <c r="F295" s="162">
        <v>7</v>
      </c>
      <c r="G295" s="136">
        <v>7</v>
      </c>
      <c r="H295" s="136">
        <v>11</v>
      </c>
      <c r="I295" s="136">
        <v>10</v>
      </c>
      <c r="J295" s="136">
        <v>7</v>
      </c>
      <c r="K295" s="136">
        <v>6</v>
      </c>
      <c r="L295" s="162">
        <v>5</v>
      </c>
      <c r="M295" s="162">
        <v>7</v>
      </c>
      <c r="N295" s="87">
        <f t="shared" si="33"/>
        <v>8.833333333333334</v>
      </c>
      <c r="P295" s="149"/>
    </row>
    <row r="296" spans="1:16" s="81" customFormat="1" ht="15.75">
      <c r="A296" s="124" t="s">
        <v>7</v>
      </c>
      <c r="B296" s="182">
        <v>993</v>
      </c>
      <c r="C296" s="182">
        <v>1186</v>
      </c>
      <c r="D296" s="182">
        <v>1195</v>
      </c>
      <c r="E296" s="182">
        <v>1106</v>
      </c>
      <c r="F296" s="182">
        <v>1043</v>
      </c>
      <c r="G296" s="182">
        <v>1071</v>
      </c>
      <c r="H296" s="182">
        <v>1255</v>
      </c>
      <c r="I296" s="182">
        <v>1198</v>
      </c>
      <c r="J296" s="182">
        <v>1362</v>
      </c>
      <c r="K296" s="182">
        <v>1314</v>
      </c>
      <c r="L296" s="182">
        <v>1179</v>
      </c>
      <c r="M296" s="182">
        <v>983</v>
      </c>
      <c r="N296" s="236">
        <f t="shared" si="33"/>
        <v>1157.0833333333333</v>
      </c>
      <c r="P296" s="149"/>
    </row>
    <row r="299" spans="1:14" ht="28.5" customHeight="1">
      <c r="A299" s="150" t="s">
        <v>216</v>
      </c>
      <c r="B299" s="9" t="s">
        <v>47</v>
      </c>
      <c r="C299" s="9" t="s">
        <v>48</v>
      </c>
      <c r="D299" s="9" t="s">
        <v>49</v>
      </c>
      <c r="E299" s="9" t="s">
        <v>50</v>
      </c>
      <c r="F299" s="9" t="s">
        <v>51</v>
      </c>
      <c r="G299" s="9" t="s">
        <v>52</v>
      </c>
      <c r="H299" s="9" t="s">
        <v>53</v>
      </c>
      <c r="I299" s="9" t="s">
        <v>54</v>
      </c>
      <c r="J299" s="9" t="s">
        <v>55</v>
      </c>
      <c r="K299" s="9" t="s">
        <v>56</v>
      </c>
      <c r="L299" s="9" t="s">
        <v>57</v>
      </c>
      <c r="M299" s="9" t="s">
        <v>58</v>
      </c>
      <c r="N299" s="10" t="s">
        <v>59</v>
      </c>
    </row>
    <row r="300" spans="1:14" ht="15">
      <c r="A300" s="92" t="s">
        <v>30</v>
      </c>
      <c r="B300" s="92"/>
      <c r="C300" s="92"/>
      <c r="D300" s="92"/>
      <c r="E300" s="92"/>
      <c r="F300" s="92"/>
      <c r="G300" s="92"/>
      <c r="H300" s="92"/>
      <c r="I300" s="92"/>
      <c r="J300" s="92"/>
      <c r="K300" s="92"/>
      <c r="L300" s="92"/>
      <c r="M300" s="92"/>
      <c r="N300" s="92"/>
    </row>
    <row r="301" spans="1:16" s="81" customFormat="1" ht="15.75">
      <c r="A301" s="89" t="s">
        <v>103</v>
      </c>
      <c r="B301" s="90">
        <v>486</v>
      </c>
      <c r="C301" s="90">
        <v>519</v>
      </c>
      <c r="D301" s="90">
        <v>516</v>
      </c>
      <c r="E301" s="90">
        <v>464</v>
      </c>
      <c r="F301" s="90">
        <v>448</v>
      </c>
      <c r="G301" s="90">
        <v>456</v>
      </c>
      <c r="H301" s="90">
        <v>497</v>
      </c>
      <c r="I301" s="90">
        <v>485</v>
      </c>
      <c r="J301" s="90">
        <v>525</v>
      </c>
      <c r="K301" s="90">
        <v>487</v>
      </c>
      <c r="L301" s="90">
        <v>471</v>
      </c>
      <c r="M301" s="90">
        <v>413</v>
      </c>
      <c r="N301" s="95">
        <f>AVERAGE(B301:M301)</f>
        <v>480.5833333333333</v>
      </c>
      <c r="P301" s="149"/>
    </row>
    <row r="302" spans="1:16" s="81" customFormat="1" ht="15.75">
      <c r="A302" s="83" t="s">
        <v>104</v>
      </c>
      <c r="B302" s="84">
        <v>502</v>
      </c>
      <c r="C302" s="84">
        <v>519</v>
      </c>
      <c r="D302" s="84">
        <v>532</v>
      </c>
      <c r="E302" s="84">
        <v>516</v>
      </c>
      <c r="F302" s="84">
        <v>492</v>
      </c>
      <c r="G302" s="84">
        <v>491</v>
      </c>
      <c r="H302" s="84">
        <v>537</v>
      </c>
      <c r="I302" s="84">
        <v>543</v>
      </c>
      <c r="J302" s="84">
        <v>612</v>
      </c>
      <c r="K302" s="84">
        <v>572</v>
      </c>
      <c r="L302" s="84">
        <v>520</v>
      </c>
      <c r="M302" s="84">
        <v>442</v>
      </c>
      <c r="N302" s="96">
        <f>AVERAGE(B302:M302)</f>
        <v>523.1666666666666</v>
      </c>
      <c r="P302" s="149"/>
    </row>
    <row r="303" spans="1:14" s="81" customFormat="1" ht="15.75">
      <c r="A303" s="86" t="s">
        <v>7</v>
      </c>
      <c r="B303" s="87">
        <v>988</v>
      </c>
      <c r="C303" s="87">
        <v>1038</v>
      </c>
      <c r="D303" s="87">
        <v>1048</v>
      </c>
      <c r="E303" s="87">
        <v>980</v>
      </c>
      <c r="F303" s="87">
        <v>940</v>
      </c>
      <c r="G303" s="87">
        <v>947</v>
      </c>
      <c r="H303" s="87">
        <v>1034</v>
      </c>
      <c r="I303" s="87">
        <v>1028</v>
      </c>
      <c r="J303" s="87">
        <v>1137</v>
      </c>
      <c r="K303" s="87">
        <v>1059</v>
      </c>
      <c r="L303" s="87">
        <v>991</v>
      </c>
      <c r="M303" s="87">
        <v>855</v>
      </c>
      <c r="N303" s="87">
        <f>SUM(N301:N302)</f>
        <v>1003.75</v>
      </c>
    </row>
    <row r="304" spans="1:14" s="81" customFormat="1" ht="15.75">
      <c r="A304" s="88" t="s">
        <v>31</v>
      </c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96"/>
    </row>
    <row r="305" spans="1:16" s="81" customFormat="1" ht="15.75">
      <c r="A305" s="89" t="s">
        <v>119</v>
      </c>
      <c r="B305" s="90">
        <v>389</v>
      </c>
      <c r="C305" s="90">
        <v>393</v>
      </c>
      <c r="D305" s="90">
        <v>394</v>
      </c>
      <c r="E305" s="90">
        <v>361</v>
      </c>
      <c r="F305" s="90">
        <v>356</v>
      </c>
      <c r="G305" s="90">
        <v>355</v>
      </c>
      <c r="H305" s="90">
        <v>413</v>
      </c>
      <c r="I305" s="90">
        <v>425</v>
      </c>
      <c r="J305" s="90">
        <v>488</v>
      </c>
      <c r="K305" s="90">
        <v>464</v>
      </c>
      <c r="L305" s="90">
        <v>425</v>
      </c>
      <c r="M305" s="90">
        <v>370</v>
      </c>
      <c r="N305" s="95">
        <f>AVERAGE(B305:M305)</f>
        <v>402.75</v>
      </c>
      <c r="P305" s="149"/>
    </row>
    <row r="306" spans="1:16" s="81" customFormat="1" ht="15.75">
      <c r="A306" s="83" t="s">
        <v>32</v>
      </c>
      <c r="B306" s="84">
        <v>569</v>
      </c>
      <c r="C306" s="84">
        <v>614</v>
      </c>
      <c r="D306" s="84">
        <v>623</v>
      </c>
      <c r="E306" s="84">
        <v>590</v>
      </c>
      <c r="F306" s="84">
        <v>551</v>
      </c>
      <c r="G306" s="84">
        <v>559</v>
      </c>
      <c r="H306" s="84">
        <v>587</v>
      </c>
      <c r="I306" s="84">
        <v>567</v>
      </c>
      <c r="J306" s="84">
        <v>615</v>
      </c>
      <c r="K306" s="84">
        <v>564</v>
      </c>
      <c r="L306" s="84">
        <v>530</v>
      </c>
      <c r="M306" s="84">
        <v>452</v>
      </c>
      <c r="N306" s="96">
        <f>AVERAGE(B306:M306)</f>
        <v>568.4166666666666</v>
      </c>
      <c r="P306" s="149"/>
    </row>
    <row r="307" spans="1:16" s="81" customFormat="1" ht="15.75">
      <c r="A307" s="89" t="s">
        <v>33</v>
      </c>
      <c r="B307" s="90">
        <v>29</v>
      </c>
      <c r="C307" s="90">
        <v>29</v>
      </c>
      <c r="D307" s="90">
        <v>29</v>
      </c>
      <c r="E307" s="90">
        <v>27</v>
      </c>
      <c r="F307" s="90">
        <v>31</v>
      </c>
      <c r="G307" s="90">
        <v>31</v>
      </c>
      <c r="H307" s="90">
        <v>32</v>
      </c>
      <c r="I307" s="90">
        <v>34</v>
      </c>
      <c r="J307" s="90">
        <v>32</v>
      </c>
      <c r="K307" s="90">
        <v>29</v>
      </c>
      <c r="L307" s="90">
        <v>35</v>
      </c>
      <c r="M307" s="90">
        <v>32</v>
      </c>
      <c r="N307" s="95">
        <f>AVERAGE(B307:M307)</f>
        <v>30.833333333333332</v>
      </c>
      <c r="P307" s="149"/>
    </row>
    <row r="308" spans="1:16" s="81" customFormat="1" ht="15.75">
      <c r="A308" s="83" t="s">
        <v>120</v>
      </c>
      <c r="B308" s="207">
        <v>1</v>
      </c>
      <c r="C308" s="207">
        <v>2</v>
      </c>
      <c r="D308" s="207">
        <v>2</v>
      </c>
      <c r="E308" s="84">
        <v>2</v>
      </c>
      <c r="F308" s="84">
        <v>2</v>
      </c>
      <c r="G308" s="207">
        <v>2</v>
      </c>
      <c r="H308" s="207">
        <v>2</v>
      </c>
      <c r="I308" s="207">
        <v>2</v>
      </c>
      <c r="J308" s="207">
        <v>2</v>
      </c>
      <c r="K308" s="207">
        <v>2</v>
      </c>
      <c r="L308" s="207">
        <v>1</v>
      </c>
      <c r="M308" s="207">
        <v>1</v>
      </c>
      <c r="N308" s="96">
        <f>AVERAGE(B308:M308)</f>
        <v>1.75</v>
      </c>
      <c r="P308" s="149"/>
    </row>
    <row r="309" spans="1:14" s="81" customFormat="1" ht="15.75">
      <c r="A309" s="86" t="s">
        <v>7</v>
      </c>
      <c r="B309" s="87">
        <v>988</v>
      </c>
      <c r="C309" s="87">
        <v>1038</v>
      </c>
      <c r="D309" s="87">
        <v>1048</v>
      </c>
      <c r="E309" s="87">
        <v>980</v>
      </c>
      <c r="F309" s="87">
        <v>940</v>
      </c>
      <c r="G309" s="87">
        <v>947</v>
      </c>
      <c r="H309" s="87">
        <v>1034</v>
      </c>
      <c r="I309" s="87">
        <v>1028</v>
      </c>
      <c r="J309" s="87">
        <v>1137</v>
      </c>
      <c r="K309" s="87">
        <v>1059</v>
      </c>
      <c r="L309" s="87">
        <v>991</v>
      </c>
      <c r="M309" s="87">
        <v>855</v>
      </c>
      <c r="N309" s="87">
        <f>SUM(N305:N308)</f>
        <v>1003.75</v>
      </c>
    </row>
    <row r="310" spans="1:14" s="81" customFormat="1" ht="15.75">
      <c r="A310" s="88" t="s">
        <v>34</v>
      </c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96"/>
    </row>
    <row r="311" spans="1:16" s="81" customFormat="1" ht="15.75">
      <c r="A311" s="127" t="s">
        <v>35</v>
      </c>
      <c r="B311" s="90">
        <v>100</v>
      </c>
      <c r="C311" s="90">
        <v>95</v>
      </c>
      <c r="D311" s="90">
        <v>95</v>
      </c>
      <c r="E311" s="90">
        <v>93</v>
      </c>
      <c r="F311" s="90">
        <v>86</v>
      </c>
      <c r="G311" s="90">
        <v>75</v>
      </c>
      <c r="H311" s="90">
        <v>74</v>
      </c>
      <c r="I311" s="90">
        <v>71</v>
      </c>
      <c r="J311" s="90">
        <v>79</v>
      </c>
      <c r="K311" s="90">
        <v>74</v>
      </c>
      <c r="L311" s="90">
        <v>73</v>
      </c>
      <c r="M311" s="90">
        <v>70</v>
      </c>
      <c r="N311" s="95">
        <f aca="true" t="shared" si="34" ref="N311:N318">AVERAGE(B311:M311)</f>
        <v>82.08333333333333</v>
      </c>
      <c r="P311" s="149"/>
    </row>
    <row r="312" spans="1:16" s="81" customFormat="1" ht="15.75">
      <c r="A312" s="83" t="s">
        <v>105</v>
      </c>
      <c r="B312" s="84">
        <v>457</v>
      </c>
      <c r="C312" s="84">
        <v>483</v>
      </c>
      <c r="D312" s="84">
        <v>504</v>
      </c>
      <c r="E312" s="84">
        <v>474</v>
      </c>
      <c r="F312" s="84">
        <v>461</v>
      </c>
      <c r="G312" s="84">
        <v>436</v>
      </c>
      <c r="H312" s="84">
        <v>431</v>
      </c>
      <c r="I312" s="84">
        <v>427</v>
      </c>
      <c r="J312" s="84">
        <v>473</v>
      </c>
      <c r="K312" s="84">
        <v>479</v>
      </c>
      <c r="L312" s="84">
        <v>471</v>
      </c>
      <c r="M312" s="84">
        <v>425</v>
      </c>
      <c r="N312" s="96">
        <f t="shared" si="34"/>
        <v>460.0833333333333</v>
      </c>
      <c r="P312" s="149"/>
    </row>
    <row r="313" spans="1:16" s="81" customFormat="1" ht="15.75">
      <c r="A313" s="89" t="s">
        <v>107</v>
      </c>
      <c r="B313" s="90">
        <v>130</v>
      </c>
      <c r="C313" s="90">
        <v>133</v>
      </c>
      <c r="D313" s="90">
        <v>134</v>
      </c>
      <c r="E313" s="90">
        <v>122</v>
      </c>
      <c r="F313" s="157">
        <v>122</v>
      </c>
      <c r="G313" s="157">
        <v>137</v>
      </c>
      <c r="H313" s="157">
        <v>145</v>
      </c>
      <c r="I313" s="157">
        <v>144</v>
      </c>
      <c r="J313" s="157">
        <v>145</v>
      </c>
      <c r="K313" s="157">
        <v>144</v>
      </c>
      <c r="L313" s="90">
        <v>133</v>
      </c>
      <c r="M313" s="90">
        <v>118</v>
      </c>
      <c r="N313" s="95">
        <f t="shared" si="34"/>
        <v>133.91666666666666</v>
      </c>
      <c r="P313" s="149"/>
    </row>
    <row r="314" spans="1:16" s="81" customFormat="1" ht="15.75">
      <c r="A314" s="83" t="s">
        <v>108</v>
      </c>
      <c r="B314" s="84">
        <v>170</v>
      </c>
      <c r="C314" s="84">
        <v>175</v>
      </c>
      <c r="D314" s="84">
        <v>181</v>
      </c>
      <c r="E314" s="84">
        <v>171</v>
      </c>
      <c r="F314" s="158">
        <v>157</v>
      </c>
      <c r="G314" s="158">
        <v>188</v>
      </c>
      <c r="H314" s="158">
        <v>235</v>
      </c>
      <c r="I314" s="158">
        <v>209</v>
      </c>
      <c r="J314" s="158">
        <v>233</v>
      </c>
      <c r="K314" s="158">
        <v>194</v>
      </c>
      <c r="L314" s="84">
        <v>162</v>
      </c>
      <c r="M314" s="84">
        <v>132</v>
      </c>
      <c r="N314" s="96">
        <f t="shared" si="34"/>
        <v>183.91666666666666</v>
      </c>
      <c r="P314" s="149"/>
    </row>
    <row r="315" spans="1:16" s="81" customFormat="1" ht="15.75">
      <c r="A315" s="89" t="s">
        <v>110</v>
      </c>
      <c r="B315" s="90">
        <v>109</v>
      </c>
      <c r="C315" s="90">
        <v>128</v>
      </c>
      <c r="D315" s="90">
        <v>111</v>
      </c>
      <c r="E315" s="90">
        <v>103</v>
      </c>
      <c r="F315" s="90">
        <v>97</v>
      </c>
      <c r="G315" s="157">
        <v>96</v>
      </c>
      <c r="H315" s="157">
        <v>129</v>
      </c>
      <c r="I315" s="157">
        <v>152</v>
      </c>
      <c r="J315" s="157">
        <v>181</v>
      </c>
      <c r="K315" s="157">
        <v>147</v>
      </c>
      <c r="L315" s="90">
        <v>130</v>
      </c>
      <c r="M315" s="90">
        <v>97</v>
      </c>
      <c r="N315" s="95">
        <f t="shared" si="34"/>
        <v>123.33333333333333</v>
      </c>
      <c r="P315" s="149"/>
    </row>
    <row r="316" spans="1:16" s="81" customFormat="1" ht="15.75" customHeight="1">
      <c r="A316" s="83" t="s">
        <v>112</v>
      </c>
      <c r="B316" s="84">
        <v>16</v>
      </c>
      <c r="C316" s="84">
        <v>10</v>
      </c>
      <c r="D316" s="84">
        <v>8</v>
      </c>
      <c r="E316" s="84">
        <v>6</v>
      </c>
      <c r="F316" s="84">
        <v>7</v>
      </c>
      <c r="G316" s="158">
        <v>7</v>
      </c>
      <c r="H316" s="158">
        <v>6</v>
      </c>
      <c r="I316" s="158">
        <v>8</v>
      </c>
      <c r="J316" s="158">
        <v>9</v>
      </c>
      <c r="K316" s="158">
        <v>6</v>
      </c>
      <c r="L316" s="84">
        <v>5</v>
      </c>
      <c r="M316" s="84">
        <v>4</v>
      </c>
      <c r="N316" s="96">
        <f t="shared" si="34"/>
        <v>7.666666666666667</v>
      </c>
      <c r="P316" s="149"/>
    </row>
    <row r="317" spans="1:16" s="81" customFormat="1" ht="15.75">
      <c r="A317" s="128" t="s">
        <v>111</v>
      </c>
      <c r="B317" s="129">
        <v>6</v>
      </c>
      <c r="C317" s="129">
        <v>14</v>
      </c>
      <c r="D317" s="129">
        <v>15</v>
      </c>
      <c r="E317" s="129">
        <v>11</v>
      </c>
      <c r="F317" s="129">
        <v>10</v>
      </c>
      <c r="G317" s="157">
        <v>8</v>
      </c>
      <c r="H317" s="157">
        <v>14</v>
      </c>
      <c r="I317" s="157">
        <v>17</v>
      </c>
      <c r="J317" s="157">
        <v>17</v>
      </c>
      <c r="K317" s="157">
        <v>15</v>
      </c>
      <c r="L317" s="129">
        <v>17</v>
      </c>
      <c r="M317" s="129">
        <v>9</v>
      </c>
      <c r="N317" s="87">
        <f t="shared" si="34"/>
        <v>12.75</v>
      </c>
      <c r="P317" s="149"/>
    </row>
    <row r="318" spans="1:16" s="81" customFormat="1" ht="15.75">
      <c r="A318" s="124" t="s">
        <v>7</v>
      </c>
      <c r="B318" s="125">
        <v>988</v>
      </c>
      <c r="C318" s="125">
        <v>1038</v>
      </c>
      <c r="D318" s="125">
        <v>1048</v>
      </c>
      <c r="E318" s="125">
        <v>980</v>
      </c>
      <c r="F318" s="125">
        <v>940</v>
      </c>
      <c r="G318" s="125">
        <v>947</v>
      </c>
      <c r="H318" s="125">
        <v>1034</v>
      </c>
      <c r="I318" s="125">
        <v>1028</v>
      </c>
      <c r="J318" s="125">
        <v>1137</v>
      </c>
      <c r="K318" s="125">
        <v>1059</v>
      </c>
      <c r="L318" s="125">
        <v>991</v>
      </c>
      <c r="M318" s="125">
        <v>855</v>
      </c>
      <c r="N318" s="236">
        <f t="shared" si="34"/>
        <v>1003.75</v>
      </c>
      <c r="P318" s="149"/>
    </row>
    <row r="321" spans="1:14" ht="28.5" customHeight="1">
      <c r="A321" s="150" t="s">
        <v>221</v>
      </c>
      <c r="B321" s="9" t="s">
        <v>47</v>
      </c>
      <c r="C321" s="9" t="s">
        <v>48</v>
      </c>
      <c r="D321" s="9" t="s">
        <v>49</v>
      </c>
      <c r="E321" s="9" t="s">
        <v>50</v>
      </c>
      <c r="F321" s="9" t="s">
        <v>51</v>
      </c>
      <c r="G321" s="9" t="s">
        <v>52</v>
      </c>
      <c r="H321" s="9" t="s">
        <v>53</v>
      </c>
      <c r="I321" s="9" t="s">
        <v>54</v>
      </c>
      <c r="J321" s="9" t="s">
        <v>55</v>
      </c>
      <c r="K321" s="9" t="s">
        <v>56</v>
      </c>
      <c r="L321" s="9" t="s">
        <v>57</v>
      </c>
      <c r="M321" s="9" t="s">
        <v>58</v>
      </c>
      <c r="N321" s="10" t="s">
        <v>59</v>
      </c>
    </row>
    <row r="322" spans="1:14" ht="15">
      <c r="A322" s="92" t="s">
        <v>30</v>
      </c>
      <c r="B322" s="92"/>
      <c r="C322" s="92"/>
      <c r="D322" s="92"/>
      <c r="E322" s="92"/>
      <c r="F322" s="92"/>
      <c r="G322" s="92"/>
      <c r="H322" s="92"/>
      <c r="I322" s="92"/>
      <c r="J322" s="92"/>
      <c r="K322" s="92"/>
      <c r="L322" s="92"/>
      <c r="M322" s="92"/>
      <c r="N322" s="92"/>
    </row>
    <row r="323" spans="1:16" s="81" customFormat="1" ht="15.75">
      <c r="A323" s="89" t="s">
        <v>103</v>
      </c>
      <c r="B323" s="90">
        <v>443</v>
      </c>
      <c r="C323" s="90">
        <v>507</v>
      </c>
      <c r="D323" s="90">
        <v>563</v>
      </c>
      <c r="E323" s="90">
        <v>558</v>
      </c>
      <c r="F323" s="90">
        <v>571</v>
      </c>
      <c r="G323" s="90">
        <v>642</v>
      </c>
      <c r="H323" s="90">
        <v>649</v>
      </c>
      <c r="I323" s="90">
        <v>639</v>
      </c>
      <c r="J323" s="90">
        <v>665</v>
      </c>
      <c r="K323" s="90">
        <v>645</v>
      </c>
      <c r="L323" s="90">
        <v>574</v>
      </c>
      <c r="M323" s="90">
        <v>526</v>
      </c>
      <c r="N323" s="95">
        <f>AVERAGE(B323:M323)</f>
        <v>581.8333333333334</v>
      </c>
      <c r="P323" s="149"/>
    </row>
    <row r="324" spans="1:16" s="81" customFormat="1" ht="15.75">
      <c r="A324" s="83" t="s">
        <v>104</v>
      </c>
      <c r="B324" s="84">
        <v>448</v>
      </c>
      <c r="C324" s="84">
        <v>457</v>
      </c>
      <c r="D324" s="84">
        <v>512</v>
      </c>
      <c r="E324" s="84">
        <v>497</v>
      </c>
      <c r="F324" s="84">
        <v>490</v>
      </c>
      <c r="G324" s="84">
        <v>564</v>
      </c>
      <c r="H324" s="84">
        <v>630</v>
      </c>
      <c r="I324" s="84">
        <v>636</v>
      </c>
      <c r="J324" s="84">
        <v>659</v>
      </c>
      <c r="K324" s="84">
        <v>639</v>
      </c>
      <c r="L324" s="84">
        <v>569</v>
      </c>
      <c r="M324" s="84">
        <v>514</v>
      </c>
      <c r="N324" s="96">
        <f>AVERAGE(B324:M324)</f>
        <v>551.25</v>
      </c>
      <c r="P324" s="149"/>
    </row>
    <row r="325" spans="1:14" s="81" customFormat="1" ht="15.75">
      <c r="A325" s="86" t="s">
        <v>7</v>
      </c>
      <c r="B325" s="87">
        <v>891</v>
      </c>
      <c r="C325" s="87">
        <v>964</v>
      </c>
      <c r="D325" s="87">
        <v>1075</v>
      </c>
      <c r="E325" s="87">
        <v>1055</v>
      </c>
      <c r="F325" s="87">
        <v>1061</v>
      </c>
      <c r="G325" s="87">
        <v>1206</v>
      </c>
      <c r="H325" s="87">
        <v>1279</v>
      </c>
      <c r="I325" s="87">
        <v>1275</v>
      </c>
      <c r="J325" s="87">
        <v>1324</v>
      </c>
      <c r="K325" s="87">
        <v>1284</v>
      </c>
      <c r="L325" s="87">
        <v>1143</v>
      </c>
      <c r="M325" s="87">
        <v>1040</v>
      </c>
      <c r="N325" s="87">
        <f>SUM(N323:N324)</f>
        <v>1133.0833333333335</v>
      </c>
    </row>
    <row r="326" spans="1:14" s="81" customFormat="1" ht="15.75">
      <c r="A326" s="88" t="s">
        <v>31</v>
      </c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96"/>
    </row>
    <row r="327" spans="1:16" s="81" customFormat="1" ht="15.75">
      <c r="A327" s="89" t="s">
        <v>119</v>
      </c>
      <c r="B327" s="90">
        <v>378</v>
      </c>
      <c r="C327" s="90">
        <v>405</v>
      </c>
      <c r="D327" s="90">
        <v>447</v>
      </c>
      <c r="E327" s="90">
        <v>434</v>
      </c>
      <c r="F327" s="90">
        <v>422</v>
      </c>
      <c r="G327" s="90">
        <v>480</v>
      </c>
      <c r="H327" s="90">
        <v>509</v>
      </c>
      <c r="I327" s="90">
        <v>499</v>
      </c>
      <c r="J327" s="90">
        <v>503</v>
      </c>
      <c r="K327" s="90">
        <v>482</v>
      </c>
      <c r="L327" s="90">
        <v>437</v>
      </c>
      <c r="M327" s="90">
        <v>403</v>
      </c>
      <c r="N327" s="95">
        <f>AVERAGE(B327:M327)</f>
        <v>449.9166666666667</v>
      </c>
      <c r="P327" s="149"/>
    </row>
    <row r="328" spans="1:16" s="81" customFormat="1" ht="15.75">
      <c r="A328" s="83" t="s">
        <v>32</v>
      </c>
      <c r="B328" s="84">
        <v>477</v>
      </c>
      <c r="C328" s="84">
        <v>525</v>
      </c>
      <c r="D328" s="84">
        <v>588</v>
      </c>
      <c r="E328" s="84">
        <v>576</v>
      </c>
      <c r="F328" s="84">
        <v>587</v>
      </c>
      <c r="G328" s="84">
        <v>673</v>
      </c>
      <c r="H328" s="84">
        <v>725</v>
      </c>
      <c r="I328" s="84">
        <v>730</v>
      </c>
      <c r="J328" s="84">
        <v>772</v>
      </c>
      <c r="K328" s="84">
        <v>748</v>
      </c>
      <c r="L328" s="84">
        <v>656</v>
      </c>
      <c r="M328" s="84">
        <v>594</v>
      </c>
      <c r="N328" s="96">
        <f>AVERAGE(B328:M328)</f>
        <v>637.5833333333334</v>
      </c>
      <c r="P328" s="149"/>
    </row>
    <row r="329" spans="1:16" s="81" customFormat="1" ht="15.75">
      <c r="A329" s="89" t="s">
        <v>33</v>
      </c>
      <c r="B329" s="90">
        <v>35</v>
      </c>
      <c r="C329" s="90">
        <v>33</v>
      </c>
      <c r="D329" s="90">
        <v>39</v>
      </c>
      <c r="E329" s="90">
        <v>44</v>
      </c>
      <c r="F329" s="90">
        <v>51</v>
      </c>
      <c r="G329" s="90">
        <v>52</v>
      </c>
      <c r="H329" s="90">
        <v>45</v>
      </c>
      <c r="I329" s="90">
        <v>46</v>
      </c>
      <c r="J329" s="90">
        <v>48</v>
      </c>
      <c r="K329" s="90">
        <v>52</v>
      </c>
      <c r="L329" s="90">
        <v>48</v>
      </c>
      <c r="M329" s="90">
        <v>42</v>
      </c>
      <c r="N329" s="95">
        <f>AVERAGE(B329:M329)</f>
        <v>44.583333333333336</v>
      </c>
      <c r="P329" s="149"/>
    </row>
    <row r="330" spans="1:16" s="81" customFormat="1" ht="15.75">
      <c r="A330" s="83" t="s">
        <v>120</v>
      </c>
      <c r="B330" s="207">
        <v>1</v>
      </c>
      <c r="C330" s="207">
        <v>1</v>
      </c>
      <c r="D330" s="207">
        <v>1</v>
      </c>
      <c r="E330" s="84">
        <v>1</v>
      </c>
      <c r="F330" s="84">
        <v>1</v>
      </c>
      <c r="G330" s="207">
        <v>1</v>
      </c>
      <c r="H330" s="207">
        <v>0</v>
      </c>
      <c r="I330" s="207">
        <v>0</v>
      </c>
      <c r="J330" s="207">
        <v>1</v>
      </c>
      <c r="K330" s="207">
        <v>2</v>
      </c>
      <c r="L330" s="207">
        <v>2</v>
      </c>
      <c r="M330" s="207">
        <v>1</v>
      </c>
      <c r="N330" s="96">
        <f>AVERAGE(B330:M330)</f>
        <v>1</v>
      </c>
      <c r="P330" s="149"/>
    </row>
    <row r="331" spans="1:14" s="81" customFormat="1" ht="15.75">
      <c r="A331" s="86" t="s">
        <v>7</v>
      </c>
      <c r="B331" s="87">
        <v>891</v>
      </c>
      <c r="C331" s="87">
        <v>964</v>
      </c>
      <c r="D331" s="87">
        <v>1075</v>
      </c>
      <c r="E331" s="87">
        <v>1055</v>
      </c>
      <c r="F331" s="87">
        <v>1061</v>
      </c>
      <c r="G331" s="87">
        <v>1206</v>
      </c>
      <c r="H331" s="87">
        <v>1279</v>
      </c>
      <c r="I331" s="87">
        <v>1275</v>
      </c>
      <c r="J331" s="87">
        <v>1324</v>
      </c>
      <c r="K331" s="87">
        <v>1284</v>
      </c>
      <c r="L331" s="87">
        <v>1143</v>
      </c>
      <c r="M331" s="87">
        <v>1040</v>
      </c>
      <c r="N331" s="87">
        <f>SUM(N327:N330)</f>
        <v>1133.0833333333333</v>
      </c>
    </row>
    <row r="332" spans="1:14" s="81" customFormat="1" ht="15.75">
      <c r="A332" s="88" t="s">
        <v>34</v>
      </c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96"/>
    </row>
    <row r="333" spans="1:16" s="81" customFormat="1" ht="15.75">
      <c r="A333" s="127" t="s">
        <v>35</v>
      </c>
      <c r="B333" s="90">
        <v>68</v>
      </c>
      <c r="C333" s="90">
        <v>79</v>
      </c>
      <c r="D333" s="90">
        <v>86</v>
      </c>
      <c r="E333" s="90">
        <v>87</v>
      </c>
      <c r="F333" s="90">
        <v>83</v>
      </c>
      <c r="G333" s="90">
        <v>92</v>
      </c>
      <c r="H333" s="90">
        <v>95</v>
      </c>
      <c r="I333" s="90">
        <v>99</v>
      </c>
      <c r="J333" s="90">
        <v>99</v>
      </c>
      <c r="K333" s="90">
        <v>97</v>
      </c>
      <c r="L333" s="90">
        <v>82</v>
      </c>
      <c r="M333" s="90">
        <v>82</v>
      </c>
      <c r="N333" s="95">
        <f aca="true" t="shared" si="35" ref="N333:N340">AVERAGE(B333:M333)</f>
        <v>87.41666666666667</v>
      </c>
      <c r="P333" s="149"/>
    </row>
    <row r="334" spans="1:16" s="81" customFormat="1" ht="15.75">
      <c r="A334" s="83" t="s">
        <v>105</v>
      </c>
      <c r="B334" s="84">
        <v>441</v>
      </c>
      <c r="C334" s="84">
        <v>468</v>
      </c>
      <c r="D334" s="84">
        <v>530</v>
      </c>
      <c r="E334" s="84">
        <v>518</v>
      </c>
      <c r="F334" s="84">
        <v>525</v>
      </c>
      <c r="G334" s="84">
        <v>547</v>
      </c>
      <c r="H334" s="84">
        <v>544</v>
      </c>
      <c r="I334" s="84">
        <v>501</v>
      </c>
      <c r="J334" s="84">
        <v>504</v>
      </c>
      <c r="K334" s="84">
        <v>515</v>
      </c>
      <c r="L334" s="84">
        <v>478</v>
      </c>
      <c r="M334" s="84">
        <v>442</v>
      </c>
      <c r="N334" s="96">
        <f t="shared" si="35"/>
        <v>501.0833333333333</v>
      </c>
      <c r="P334" s="149"/>
    </row>
    <row r="335" spans="1:16" s="81" customFormat="1" ht="15.75">
      <c r="A335" s="89" t="s">
        <v>107</v>
      </c>
      <c r="B335" s="90">
        <v>124</v>
      </c>
      <c r="C335" s="90">
        <v>136</v>
      </c>
      <c r="D335" s="90">
        <v>145</v>
      </c>
      <c r="E335" s="90">
        <v>151</v>
      </c>
      <c r="F335" s="157">
        <v>148</v>
      </c>
      <c r="G335" s="157">
        <v>174</v>
      </c>
      <c r="H335" s="157">
        <v>167</v>
      </c>
      <c r="I335" s="157">
        <v>155</v>
      </c>
      <c r="J335" s="157">
        <v>155</v>
      </c>
      <c r="K335" s="157">
        <v>148</v>
      </c>
      <c r="L335" s="90">
        <v>143</v>
      </c>
      <c r="M335" s="90">
        <v>132</v>
      </c>
      <c r="N335" s="95">
        <f t="shared" si="35"/>
        <v>148.16666666666666</v>
      </c>
      <c r="P335" s="149"/>
    </row>
    <row r="336" spans="1:16" s="81" customFormat="1" ht="15.75">
      <c r="A336" s="83" t="s">
        <v>108</v>
      </c>
      <c r="B336" s="84">
        <v>143</v>
      </c>
      <c r="C336" s="84">
        <v>149</v>
      </c>
      <c r="D336" s="84">
        <v>172</v>
      </c>
      <c r="E336" s="84">
        <v>161</v>
      </c>
      <c r="F336" s="158">
        <v>166</v>
      </c>
      <c r="G336" s="158">
        <v>225</v>
      </c>
      <c r="H336" s="158">
        <v>267</v>
      </c>
      <c r="I336" s="158">
        <v>295</v>
      </c>
      <c r="J336" s="158">
        <v>303</v>
      </c>
      <c r="K336" s="158">
        <v>283</v>
      </c>
      <c r="L336" s="84">
        <v>240</v>
      </c>
      <c r="M336" s="84">
        <v>221</v>
      </c>
      <c r="N336" s="96">
        <f t="shared" si="35"/>
        <v>218.75</v>
      </c>
      <c r="P336" s="149"/>
    </row>
    <row r="337" spans="1:16" s="81" customFormat="1" ht="15.75">
      <c r="A337" s="89" t="s">
        <v>110</v>
      </c>
      <c r="B337" s="90">
        <v>107</v>
      </c>
      <c r="C337" s="90">
        <v>121</v>
      </c>
      <c r="D337" s="90">
        <v>128</v>
      </c>
      <c r="E337" s="90">
        <v>123</v>
      </c>
      <c r="F337" s="90">
        <v>124</v>
      </c>
      <c r="G337" s="157">
        <v>146</v>
      </c>
      <c r="H337" s="157">
        <v>178</v>
      </c>
      <c r="I337" s="157">
        <v>187</v>
      </c>
      <c r="J337" s="157">
        <v>212</v>
      </c>
      <c r="K337" s="157">
        <v>192</v>
      </c>
      <c r="L337" s="90">
        <v>161</v>
      </c>
      <c r="M337" s="90">
        <v>133</v>
      </c>
      <c r="N337" s="95">
        <f t="shared" si="35"/>
        <v>151</v>
      </c>
      <c r="P337" s="149"/>
    </row>
    <row r="338" spans="1:16" s="81" customFormat="1" ht="15.75" customHeight="1">
      <c r="A338" s="83" t="s">
        <v>112</v>
      </c>
      <c r="B338" s="84">
        <v>2</v>
      </c>
      <c r="C338" s="84">
        <v>3</v>
      </c>
      <c r="D338" s="84">
        <v>3</v>
      </c>
      <c r="E338" s="84">
        <v>3</v>
      </c>
      <c r="F338" s="84">
        <v>3</v>
      </c>
      <c r="G338" s="158">
        <v>7</v>
      </c>
      <c r="H338" s="158">
        <v>8</v>
      </c>
      <c r="I338" s="158">
        <v>12</v>
      </c>
      <c r="J338" s="158">
        <v>19</v>
      </c>
      <c r="K338" s="158">
        <v>18</v>
      </c>
      <c r="L338" s="84">
        <v>15</v>
      </c>
      <c r="M338" s="84">
        <v>10</v>
      </c>
      <c r="N338" s="96">
        <f t="shared" si="35"/>
        <v>8.583333333333334</v>
      </c>
      <c r="P338" s="149"/>
    </row>
    <row r="339" spans="1:16" s="81" customFormat="1" ht="15.75">
      <c r="A339" s="128" t="s">
        <v>111</v>
      </c>
      <c r="B339" s="129">
        <v>6</v>
      </c>
      <c r="C339" s="129">
        <v>8</v>
      </c>
      <c r="D339" s="129">
        <v>11</v>
      </c>
      <c r="E339" s="129">
        <v>12</v>
      </c>
      <c r="F339" s="129">
        <v>12</v>
      </c>
      <c r="G339" s="157">
        <v>15</v>
      </c>
      <c r="H339" s="157">
        <v>20</v>
      </c>
      <c r="I339" s="157">
        <v>26</v>
      </c>
      <c r="J339" s="157">
        <v>32</v>
      </c>
      <c r="K339" s="157">
        <v>31</v>
      </c>
      <c r="L339" s="129">
        <v>24</v>
      </c>
      <c r="M339" s="129">
        <v>20</v>
      </c>
      <c r="N339" s="87">
        <f t="shared" si="35"/>
        <v>18.083333333333332</v>
      </c>
      <c r="P339" s="149"/>
    </row>
    <row r="340" spans="1:16" s="81" customFormat="1" ht="15.75">
      <c r="A340" s="124" t="s">
        <v>7</v>
      </c>
      <c r="B340" s="125">
        <v>891</v>
      </c>
      <c r="C340" s="125">
        <v>964</v>
      </c>
      <c r="D340" s="125">
        <v>1075</v>
      </c>
      <c r="E340" s="125">
        <v>1055</v>
      </c>
      <c r="F340" s="125">
        <v>1061</v>
      </c>
      <c r="G340" s="125">
        <v>1206</v>
      </c>
      <c r="H340" s="125">
        <v>1279</v>
      </c>
      <c r="I340" s="125">
        <v>1275</v>
      </c>
      <c r="J340" s="125">
        <v>1324</v>
      </c>
      <c r="K340" s="125">
        <v>1284</v>
      </c>
      <c r="L340" s="125">
        <v>1143</v>
      </c>
      <c r="M340" s="125">
        <v>1040</v>
      </c>
      <c r="N340" s="236">
        <f t="shared" si="35"/>
        <v>1133.0833333333333</v>
      </c>
      <c r="P340" s="149"/>
    </row>
    <row r="343" spans="1:14" ht="28.5" customHeight="1">
      <c r="A343" s="150" t="s">
        <v>225</v>
      </c>
      <c r="B343" s="9" t="s">
        <v>47</v>
      </c>
      <c r="C343" s="9" t="s">
        <v>48</v>
      </c>
      <c r="D343" s="9" t="s">
        <v>49</v>
      </c>
      <c r="E343" s="9" t="s">
        <v>50</v>
      </c>
      <c r="F343" s="9" t="s">
        <v>51</v>
      </c>
      <c r="G343" s="9" t="s">
        <v>52</v>
      </c>
      <c r="H343" s="9" t="s">
        <v>53</v>
      </c>
      <c r="I343" s="9" t="s">
        <v>54</v>
      </c>
      <c r="J343" s="9" t="s">
        <v>55</v>
      </c>
      <c r="K343" s="9" t="s">
        <v>56</v>
      </c>
      <c r="L343" s="9" t="s">
        <v>57</v>
      </c>
      <c r="M343" s="9" t="s">
        <v>58</v>
      </c>
      <c r="N343" s="10" t="s">
        <v>59</v>
      </c>
    </row>
    <row r="344" spans="1:14" ht="15">
      <c r="A344" s="92" t="s">
        <v>30</v>
      </c>
      <c r="B344" s="92"/>
      <c r="C344" s="92"/>
      <c r="D344" s="92"/>
      <c r="E344" s="92"/>
      <c r="F344" s="92"/>
      <c r="G344" s="92"/>
      <c r="H344" s="92"/>
      <c r="I344" s="92"/>
      <c r="J344" s="92"/>
      <c r="K344" s="92"/>
      <c r="L344" s="92"/>
      <c r="M344" s="92"/>
      <c r="N344" s="92"/>
    </row>
    <row r="345" spans="1:16" s="81" customFormat="1" ht="15.75">
      <c r="A345" s="89" t="s">
        <v>103</v>
      </c>
      <c r="B345" s="119">
        <v>493</v>
      </c>
      <c r="C345" s="119">
        <v>513</v>
      </c>
      <c r="D345" s="119">
        <v>500</v>
      </c>
      <c r="E345" s="119">
        <v>460</v>
      </c>
      <c r="F345" s="119">
        <v>452</v>
      </c>
      <c r="G345" s="119">
        <v>466</v>
      </c>
      <c r="H345" s="119">
        <v>500</v>
      </c>
      <c r="I345" s="119">
        <v>485</v>
      </c>
      <c r="J345" s="90">
        <v>509</v>
      </c>
      <c r="K345" s="90">
        <v>524</v>
      </c>
      <c r="L345" s="119">
        <v>469</v>
      </c>
      <c r="M345" s="119">
        <v>439</v>
      </c>
      <c r="N345" s="95">
        <f>AVERAGE(B345:M345)</f>
        <v>484.1666666666667</v>
      </c>
      <c r="P345" s="149"/>
    </row>
    <row r="346" spans="1:16" s="81" customFormat="1" ht="15.75">
      <c r="A346" s="83" t="s">
        <v>104</v>
      </c>
      <c r="B346" s="120">
        <v>492</v>
      </c>
      <c r="C346" s="120">
        <v>457</v>
      </c>
      <c r="D346" s="120">
        <v>447</v>
      </c>
      <c r="E346" s="120">
        <v>405</v>
      </c>
      <c r="F346" s="120">
        <v>410</v>
      </c>
      <c r="G346" s="120">
        <v>439</v>
      </c>
      <c r="H346" s="120">
        <v>458</v>
      </c>
      <c r="I346" s="120">
        <v>482</v>
      </c>
      <c r="J346" s="84">
        <v>491</v>
      </c>
      <c r="K346" s="84">
        <v>498</v>
      </c>
      <c r="L346" s="120">
        <v>461</v>
      </c>
      <c r="M346" s="120">
        <v>434</v>
      </c>
      <c r="N346" s="96">
        <f>AVERAGE(B346:M346)</f>
        <v>456.1666666666667</v>
      </c>
      <c r="P346" s="149"/>
    </row>
    <row r="347" spans="1:14" s="81" customFormat="1" ht="15.75">
      <c r="A347" s="86" t="s">
        <v>7</v>
      </c>
      <c r="B347" s="180">
        <v>985</v>
      </c>
      <c r="C347" s="180">
        <v>970</v>
      </c>
      <c r="D347" s="180">
        <v>947</v>
      </c>
      <c r="E347" s="180">
        <v>865</v>
      </c>
      <c r="F347" s="180">
        <v>862</v>
      </c>
      <c r="G347" s="180">
        <v>905</v>
      </c>
      <c r="H347" s="180">
        <v>958</v>
      </c>
      <c r="I347" s="180">
        <v>967</v>
      </c>
      <c r="J347" s="87">
        <v>1000</v>
      </c>
      <c r="K347" s="87">
        <v>1022</v>
      </c>
      <c r="L347" s="180">
        <v>930</v>
      </c>
      <c r="M347" s="180">
        <v>873</v>
      </c>
      <c r="N347" s="87">
        <f>SUM(N345:N346)</f>
        <v>940.3333333333334</v>
      </c>
    </row>
    <row r="348" spans="1:14" s="81" customFormat="1" ht="15.75">
      <c r="A348" s="88" t="s">
        <v>31</v>
      </c>
      <c r="B348" s="181"/>
      <c r="C348" s="181"/>
      <c r="D348" s="181"/>
      <c r="E348" s="181"/>
      <c r="F348" s="181"/>
      <c r="G348" s="181"/>
      <c r="H348" s="181"/>
      <c r="I348" s="181"/>
      <c r="J348" s="84"/>
      <c r="K348" s="84"/>
      <c r="L348" s="181"/>
      <c r="M348" s="181"/>
      <c r="N348" s="96"/>
    </row>
    <row r="349" spans="1:16" s="81" customFormat="1" ht="15.75">
      <c r="A349" s="89" t="s">
        <v>119</v>
      </c>
      <c r="B349" s="119">
        <v>380</v>
      </c>
      <c r="C349" s="119">
        <v>366</v>
      </c>
      <c r="D349" s="119">
        <v>352</v>
      </c>
      <c r="E349" s="119">
        <v>323</v>
      </c>
      <c r="F349" s="119">
        <v>306</v>
      </c>
      <c r="G349" s="119">
        <v>326</v>
      </c>
      <c r="H349" s="119">
        <v>349</v>
      </c>
      <c r="I349" s="119">
        <v>363</v>
      </c>
      <c r="J349" s="90">
        <v>386</v>
      </c>
      <c r="K349" s="90">
        <v>398</v>
      </c>
      <c r="L349" s="119">
        <v>348</v>
      </c>
      <c r="M349" s="119">
        <v>318</v>
      </c>
      <c r="N349" s="95">
        <f>AVERAGE(B349:M349)</f>
        <v>351.25</v>
      </c>
      <c r="P349" s="149"/>
    </row>
    <row r="350" spans="1:16" s="81" customFormat="1" ht="15.75">
      <c r="A350" s="83" t="s">
        <v>32</v>
      </c>
      <c r="B350" s="120">
        <v>564</v>
      </c>
      <c r="C350" s="120">
        <v>569</v>
      </c>
      <c r="D350" s="120">
        <v>558</v>
      </c>
      <c r="E350" s="120">
        <v>509</v>
      </c>
      <c r="F350" s="120">
        <v>525</v>
      </c>
      <c r="G350" s="120">
        <v>550</v>
      </c>
      <c r="H350" s="120">
        <v>576</v>
      </c>
      <c r="I350" s="120">
        <v>567</v>
      </c>
      <c r="J350" s="84">
        <v>582</v>
      </c>
      <c r="K350" s="84">
        <v>588</v>
      </c>
      <c r="L350" s="120">
        <v>554</v>
      </c>
      <c r="M350" s="120">
        <v>530</v>
      </c>
      <c r="N350" s="96">
        <f>AVERAGE(B350:M350)</f>
        <v>556</v>
      </c>
      <c r="P350" s="149"/>
    </row>
    <row r="351" spans="1:16" s="81" customFormat="1" ht="15.75">
      <c r="A351" s="89" t="s">
        <v>33</v>
      </c>
      <c r="B351" s="119">
        <v>40</v>
      </c>
      <c r="C351" s="119">
        <v>34</v>
      </c>
      <c r="D351" s="119">
        <v>36</v>
      </c>
      <c r="E351" s="119">
        <v>33</v>
      </c>
      <c r="F351" s="119">
        <v>29</v>
      </c>
      <c r="G351" s="119">
        <v>27</v>
      </c>
      <c r="H351" s="119">
        <v>31</v>
      </c>
      <c r="I351" s="119">
        <v>35</v>
      </c>
      <c r="J351" s="90">
        <v>30</v>
      </c>
      <c r="K351" s="90">
        <v>34</v>
      </c>
      <c r="L351" s="119">
        <v>26</v>
      </c>
      <c r="M351" s="119">
        <v>23</v>
      </c>
      <c r="N351" s="95">
        <f>AVERAGE(B351:M351)</f>
        <v>31.5</v>
      </c>
      <c r="P351" s="149"/>
    </row>
    <row r="352" spans="1:16" s="81" customFormat="1" ht="15.75">
      <c r="A352" s="83" t="s">
        <v>120</v>
      </c>
      <c r="B352" s="254">
        <v>1</v>
      </c>
      <c r="C352" s="254">
        <v>1</v>
      </c>
      <c r="D352" s="254">
        <v>1</v>
      </c>
      <c r="E352" s="120">
        <v>0</v>
      </c>
      <c r="F352" s="120">
        <v>2</v>
      </c>
      <c r="G352" s="254">
        <v>2</v>
      </c>
      <c r="H352" s="254">
        <v>2</v>
      </c>
      <c r="I352" s="254">
        <v>2</v>
      </c>
      <c r="J352" s="207">
        <v>2</v>
      </c>
      <c r="K352" s="207">
        <v>2</v>
      </c>
      <c r="L352" s="254">
        <v>2</v>
      </c>
      <c r="M352" s="254">
        <v>2</v>
      </c>
      <c r="N352" s="96">
        <f>AVERAGE(B352:M352)</f>
        <v>1.5833333333333333</v>
      </c>
      <c r="P352" s="149"/>
    </row>
    <row r="353" spans="1:14" s="81" customFormat="1" ht="15.75">
      <c r="A353" s="86" t="s">
        <v>7</v>
      </c>
      <c r="B353" s="180">
        <v>985</v>
      </c>
      <c r="C353" s="180">
        <v>970</v>
      </c>
      <c r="D353" s="180">
        <v>947</v>
      </c>
      <c r="E353" s="180">
        <v>865</v>
      </c>
      <c r="F353" s="180">
        <v>862</v>
      </c>
      <c r="G353" s="180">
        <v>905</v>
      </c>
      <c r="H353" s="180">
        <v>958</v>
      </c>
      <c r="I353" s="180">
        <v>967</v>
      </c>
      <c r="J353" s="87">
        <v>1000</v>
      </c>
      <c r="K353" s="87">
        <v>1022</v>
      </c>
      <c r="L353" s="180">
        <v>930</v>
      </c>
      <c r="M353" s="180">
        <v>873</v>
      </c>
      <c r="N353" s="87">
        <f>SUM(N349:N352)</f>
        <v>940.3333333333334</v>
      </c>
    </row>
    <row r="354" spans="1:14" s="81" customFormat="1" ht="15.75">
      <c r="A354" s="88" t="s">
        <v>34</v>
      </c>
      <c r="B354" s="181"/>
      <c r="C354" s="181"/>
      <c r="D354" s="181"/>
      <c r="E354" s="181"/>
      <c r="F354" s="181"/>
      <c r="G354" s="181"/>
      <c r="H354" s="181"/>
      <c r="I354" s="181"/>
      <c r="J354" s="84"/>
      <c r="K354" s="84"/>
      <c r="L354" s="181"/>
      <c r="M354" s="181"/>
      <c r="N354" s="96"/>
    </row>
    <row r="355" spans="1:16" s="81" customFormat="1" ht="15.75">
      <c r="A355" s="127" t="s">
        <v>35</v>
      </c>
      <c r="B355" s="119">
        <v>75</v>
      </c>
      <c r="C355" s="119">
        <v>81</v>
      </c>
      <c r="D355" s="119">
        <v>83</v>
      </c>
      <c r="E355" s="119">
        <v>72</v>
      </c>
      <c r="F355" s="119">
        <v>73</v>
      </c>
      <c r="G355" s="119">
        <v>76</v>
      </c>
      <c r="H355" s="119">
        <v>81</v>
      </c>
      <c r="I355" s="119">
        <v>85</v>
      </c>
      <c r="J355" s="90">
        <v>94</v>
      </c>
      <c r="K355" s="90">
        <v>96</v>
      </c>
      <c r="L355" s="119">
        <v>87</v>
      </c>
      <c r="M355" s="119">
        <v>77</v>
      </c>
      <c r="N355" s="95">
        <f aca="true" t="shared" si="36" ref="N355:N362">AVERAGE(B355:M355)</f>
        <v>81.66666666666667</v>
      </c>
      <c r="P355" s="149"/>
    </row>
    <row r="356" spans="1:16" s="81" customFormat="1" ht="15.75">
      <c r="A356" s="83" t="s">
        <v>105</v>
      </c>
      <c r="B356" s="120">
        <v>432</v>
      </c>
      <c r="C356" s="120">
        <v>421</v>
      </c>
      <c r="D356" s="120">
        <v>418</v>
      </c>
      <c r="E356" s="120">
        <v>389</v>
      </c>
      <c r="F356" s="120">
        <v>399</v>
      </c>
      <c r="G356" s="120">
        <v>399</v>
      </c>
      <c r="H356" s="120">
        <v>405</v>
      </c>
      <c r="I356" s="120">
        <v>384</v>
      </c>
      <c r="J356" s="84">
        <v>415</v>
      </c>
      <c r="K356" s="84">
        <v>422</v>
      </c>
      <c r="L356" s="120">
        <v>393</v>
      </c>
      <c r="M356" s="120">
        <v>388</v>
      </c>
      <c r="N356" s="96">
        <f t="shared" si="36"/>
        <v>405.4166666666667</v>
      </c>
      <c r="P356" s="149"/>
    </row>
    <row r="357" spans="1:16" s="81" customFormat="1" ht="15.75">
      <c r="A357" s="89" t="s">
        <v>107</v>
      </c>
      <c r="B357" s="119">
        <v>133</v>
      </c>
      <c r="C357" s="119">
        <v>131</v>
      </c>
      <c r="D357" s="119">
        <v>133</v>
      </c>
      <c r="E357" s="119">
        <v>126</v>
      </c>
      <c r="F357" s="136">
        <v>121</v>
      </c>
      <c r="G357" s="136">
        <v>137</v>
      </c>
      <c r="H357" s="136">
        <v>140</v>
      </c>
      <c r="I357" s="136">
        <v>143</v>
      </c>
      <c r="J357" s="157">
        <v>142</v>
      </c>
      <c r="K357" s="157">
        <v>146</v>
      </c>
      <c r="L357" s="119">
        <v>130</v>
      </c>
      <c r="M357" s="119">
        <v>114</v>
      </c>
      <c r="N357" s="95">
        <f t="shared" si="36"/>
        <v>133</v>
      </c>
      <c r="P357" s="149"/>
    </row>
    <row r="358" spans="1:16" s="81" customFormat="1" ht="15.75">
      <c r="A358" s="83" t="s">
        <v>108</v>
      </c>
      <c r="B358" s="120">
        <v>196</v>
      </c>
      <c r="C358" s="120">
        <v>189</v>
      </c>
      <c r="D358" s="120">
        <v>178</v>
      </c>
      <c r="E358" s="120">
        <v>165</v>
      </c>
      <c r="F358" s="137">
        <v>164</v>
      </c>
      <c r="G358" s="137">
        <v>181</v>
      </c>
      <c r="H358" s="137">
        <v>200</v>
      </c>
      <c r="I358" s="137">
        <v>207</v>
      </c>
      <c r="J358" s="158">
        <v>202</v>
      </c>
      <c r="K358" s="158">
        <v>201</v>
      </c>
      <c r="L358" s="120">
        <v>182</v>
      </c>
      <c r="M358" s="120">
        <v>164</v>
      </c>
      <c r="N358" s="96">
        <f t="shared" si="36"/>
        <v>185.75</v>
      </c>
      <c r="P358" s="149"/>
    </row>
    <row r="359" spans="1:16" s="81" customFormat="1" ht="15.75">
      <c r="A359" s="89" t="s">
        <v>110</v>
      </c>
      <c r="B359" s="119">
        <v>119</v>
      </c>
      <c r="C359" s="119">
        <v>124</v>
      </c>
      <c r="D359" s="119">
        <v>113</v>
      </c>
      <c r="E359" s="119">
        <v>97</v>
      </c>
      <c r="F359" s="119">
        <v>94</v>
      </c>
      <c r="G359" s="136">
        <v>101</v>
      </c>
      <c r="H359" s="136">
        <v>116</v>
      </c>
      <c r="I359" s="136">
        <v>125</v>
      </c>
      <c r="J359" s="157">
        <v>131</v>
      </c>
      <c r="K359" s="157">
        <v>135</v>
      </c>
      <c r="L359" s="119">
        <v>123</v>
      </c>
      <c r="M359" s="119">
        <v>118</v>
      </c>
      <c r="N359" s="95">
        <f t="shared" si="36"/>
        <v>116.33333333333333</v>
      </c>
      <c r="P359" s="149"/>
    </row>
    <row r="360" spans="1:16" s="81" customFormat="1" ht="15.75" customHeight="1">
      <c r="A360" s="83" t="s">
        <v>112</v>
      </c>
      <c r="B360" s="120">
        <v>9</v>
      </c>
      <c r="C360" s="120">
        <v>5</v>
      </c>
      <c r="D360" s="120">
        <v>6</v>
      </c>
      <c r="E360" s="120">
        <v>4</v>
      </c>
      <c r="F360" s="120">
        <v>3</v>
      </c>
      <c r="G360" s="137">
        <v>3</v>
      </c>
      <c r="H360" s="137">
        <v>6</v>
      </c>
      <c r="I360" s="137">
        <v>7</v>
      </c>
      <c r="J360" s="158">
        <v>4</v>
      </c>
      <c r="K360" s="158">
        <v>6</v>
      </c>
      <c r="L360" s="120">
        <v>3</v>
      </c>
      <c r="M360" s="120">
        <v>4</v>
      </c>
      <c r="N360" s="96">
        <f t="shared" si="36"/>
        <v>5</v>
      </c>
      <c r="P360" s="149"/>
    </row>
    <row r="361" spans="1:16" s="81" customFormat="1" ht="15.75">
      <c r="A361" s="128" t="s">
        <v>111</v>
      </c>
      <c r="B361" s="162">
        <v>21</v>
      </c>
      <c r="C361" s="162">
        <v>19</v>
      </c>
      <c r="D361" s="162">
        <v>16</v>
      </c>
      <c r="E361" s="162">
        <v>12</v>
      </c>
      <c r="F361" s="162">
        <v>8</v>
      </c>
      <c r="G361" s="136">
        <v>8</v>
      </c>
      <c r="H361" s="136">
        <v>10</v>
      </c>
      <c r="I361" s="136">
        <v>16</v>
      </c>
      <c r="J361" s="157">
        <v>12</v>
      </c>
      <c r="K361" s="157">
        <v>16</v>
      </c>
      <c r="L361" s="162">
        <v>12</v>
      </c>
      <c r="M361" s="162">
        <v>8</v>
      </c>
      <c r="N361" s="87">
        <f t="shared" si="36"/>
        <v>13.166666666666666</v>
      </c>
      <c r="P361" s="149"/>
    </row>
    <row r="362" spans="1:16" s="81" customFormat="1" ht="15.75">
      <c r="A362" s="124" t="s">
        <v>7</v>
      </c>
      <c r="B362" s="182">
        <v>985</v>
      </c>
      <c r="C362" s="182">
        <v>970</v>
      </c>
      <c r="D362" s="182">
        <v>947</v>
      </c>
      <c r="E362" s="182">
        <v>865</v>
      </c>
      <c r="F362" s="182">
        <v>862</v>
      </c>
      <c r="G362" s="182">
        <v>905</v>
      </c>
      <c r="H362" s="182">
        <v>958</v>
      </c>
      <c r="I362" s="182">
        <v>967</v>
      </c>
      <c r="J362" s="125">
        <v>1000</v>
      </c>
      <c r="K362" s="125">
        <v>1022</v>
      </c>
      <c r="L362" s="182">
        <v>930</v>
      </c>
      <c r="M362" s="182">
        <v>873</v>
      </c>
      <c r="N362" s="236">
        <f t="shared" si="36"/>
        <v>940.3333333333334</v>
      </c>
      <c r="P362" s="149"/>
    </row>
    <row r="365" spans="1:14" ht="30">
      <c r="A365" s="150" t="s">
        <v>231</v>
      </c>
      <c r="B365" s="9" t="s">
        <v>47</v>
      </c>
      <c r="C365" s="9" t="s">
        <v>48</v>
      </c>
      <c r="D365" s="9" t="s">
        <v>49</v>
      </c>
      <c r="E365" s="9" t="s">
        <v>50</v>
      </c>
      <c r="F365" s="9" t="s">
        <v>51</v>
      </c>
      <c r="G365" s="9" t="s">
        <v>52</v>
      </c>
      <c r="H365" s="9" t="s">
        <v>53</v>
      </c>
      <c r="I365" s="9" t="s">
        <v>54</v>
      </c>
      <c r="J365" s="9" t="s">
        <v>55</v>
      </c>
      <c r="K365" s="9" t="s">
        <v>56</v>
      </c>
      <c r="L365" s="9" t="s">
        <v>57</v>
      </c>
      <c r="M365" s="9" t="s">
        <v>58</v>
      </c>
      <c r="N365" s="10" t="s">
        <v>59</v>
      </c>
    </row>
    <row r="366" spans="1:14" ht="15">
      <c r="A366" s="92" t="s">
        <v>30</v>
      </c>
      <c r="B366" s="92"/>
      <c r="C366" s="92"/>
      <c r="D366" s="92"/>
      <c r="E366" s="92"/>
      <c r="F366" s="92"/>
      <c r="G366" s="92"/>
      <c r="H366" s="92"/>
      <c r="I366" s="92"/>
      <c r="J366" s="92"/>
      <c r="K366" s="92"/>
      <c r="L366" s="92"/>
      <c r="M366" s="92"/>
      <c r="N366" s="92"/>
    </row>
    <row r="367" spans="1:14" ht="15.75">
      <c r="A367" s="89" t="s">
        <v>103</v>
      </c>
      <c r="B367" s="119">
        <v>430</v>
      </c>
      <c r="C367" s="119">
        <v>449</v>
      </c>
      <c r="D367" s="119">
        <v>440</v>
      </c>
      <c r="E367" s="119">
        <v>414</v>
      </c>
      <c r="F367" s="119">
        <v>355</v>
      </c>
      <c r="G367" s="119">
        <v>364</v>
      </c>
      <c r="H367" s="119"/>
      <c r="I367" s="119"/>
      <c r="J367" s="90"/>
      <c r="K367" s="90"/>
      <c r="L367" s="119"/>
      <c r="M367" s="119"/>
      <c r="N367" s="95">
        <f>AVERAGE(B367:M367)</f>
        <v>408.6666666666667</v>
      </c>
    </row>
    <row r="368" spans="1:14" ht="15.75">
      <c r="A368" s="83" t="s">
        <v>104</v>
      </c>
      <c r="B368" s="120">
        <v>462</v>
      </c>
      <c r="C368" s="120">
        <v>454</v>
      </c>
      <c r="D368" s="120">
        <v>430</v>
      </c>
      <c r="E368" s="120">
        <v>390</v>
      </c>
      <c r="F368" s="120">
        <v>335</v>
      </c>
      <c r="G368" s="120">
        <v>353</v>
      </c>
      <c r="H368" s="120"/>
      <c r="I368" s="120"/>
      <c r="J368" s="84"/>
      <c r="K368" s="84"/>
      <c r="L368" s="120"/>
      <c r="M368" s="120"/>
      <c r="N368" s="96">
        <f>AVERAGE(B368:M368)</f>
        <v>404</v>
      </c>
    </row>
    <row r="369" spans="1:14" ht="15.75">
      <c r="A369" s="86" t="s">
        <v>7</v>
      </c>
      <c r="B369" s="180">
        <v>892</v>
      </c>
      <c r="C369" s="180">
        <v>903</v>
      </c>
      <c r="D369" s="180">
        <v>870</v>
      </c>
      <c r="E369" s="180">
        <v>804</v>
      </c>
      <c r="F369" s="180">
        <v>690</v>
      </c>
      <c r="G369" s="180">
        <v>717</v>
      </c>
      <c r="H369" s="180"/>
      <c r="I369" s="180"/>
      <c r="J369" s="87"/>
      <c r="K369" s="87"/>
      <c r="L369" s="180"/>
      <c r="M369" s="180"/>
      <c r="N369" s="87">
        <f>SUM(N367:N368)</f>
        <v>812.6666666666667</v>
      </c>
    </row>
    <row r="370" spans="1:14" ht="15.75">
      <c r="A370" s="88" t="s">
        <v>31</v>
      </c>
      <c r="B370" s="181"/>
      <c r="C370" s="181"/>
      <c r="D370" s="181"/>
      <c r="E370" s="181"/>
      <c r="F370" s="181"/>
      <c r="G370" s="181"/>
      <c r="H370" s="181"/>
      <c r="I370" s="181"/>
      <c r="J370" s="84"/>
      <c r="K370" s="84"/>
      <c r="L370" s="181"/>
      <c r="M370" s="181"/>
      <c r="N370" s="96"/>
    </row>
    <row r="371" spans="1:14" ht="15.75">
      <c r="A371" s="89" t="s">
        <v>119</v>
      </c>
      <c r="B371" s="119">
        <v>322</v>
      </c>
      <c r="C371" s="119">
        <v>322</v>
      </c>
      <c r="D371" s="119">
        <v>294</v>
      </c>
      <c r="E371" s="119">
        <v>274</v>
      </c>
      <c r="F371" s="119">
        <v>234</v>
      </c>
      <c r="G371" s="119">
        <v>252</v>
      </c>
      <c r="H371" s="119"/>
      <c r="I371" s="119"/>
      <c r="J371" s="90"/>
      <c r="K371" s="90"/>
      <c r="L371" s="119"/>
      <c r="M371" s="119"/>
      <c r="N371" s="95">
        <f>AVERAGE(B371:M371)</f>
        <v>283</v>
      </c>
    </row>
    <row r="372" spans="1:14" ht="15.75">
      <c r="A372" s="83" t="s">
        <v>32</v>
      </c>
      <c r="B372" s="120">
        <v>541</v>
      </c>
      <c r="C372" s="120">
        <v>558</v>
      </c>
      <c r="D372" s="120">
        <v>549</v>
      </c>
      <c r="E372" s="120">
        <v>506</v>
      </c>
      <c r="F372" s="120">
        <v>438</v>
      </c>
      <c r="G372" s="120">
        <v>448</v>
      </c>
      <c r="H372" s="120"/>
      <c r="I372" s="120"/>
      <c r="J372" s="84"/>
      <c r="K372" s="84"/>
      <c r="L372" s="120"/>
      <c r="M372" s="120"/>
      <c r="N372" s="96">
        <f>AVERAGE(B372:M372)</f>
        <v>506.6666666666667</v>
      </c>
    </row>
    <row r="373" spans="1:14" ht="15.75">
      <c r="A373" s="89" t="s">
        <v>33</v>
      </c>
      <c r="B373" s="119">
        <v>27</v>
      </c>
      <c r="C373" s="119">
        <v>21</v>
      </c>
      <c r="D373" s="119">
        <v>25</v>
      </c>
      <c r="E373" s="119">
        <v>22</v>
      </c>
      <c r="F373" s="119">
        <v>16</v>
      </c>
      <c r="G373" s="119">
        <v>15</v>
      </c>
      <c r="H373" s="119"/>
      <c r="I373" s="119"/>
      <c r="J373" s="90"/>
      <c r="K373" s="90"/>
      <c r="L373" s="119"/>
      <c r="M373" s="119"/>
      <c r="N373" s="95">
        <f>AVERAGE(B373:M373)</f>
        <v>21</v>
      </c>
    </row>
    <row r="374" spans="1:14" ht="15.75">
      <c r="A374" s="83" t="s">
        <v>120</v>
      </c>
      <c r="B374" s="254">
        <v>2</v>
      </c>
      <c r="C374" s="254">
        <v>2</v>
      </c>
      <c r="D374" s="254">
        <v>2</v>
      </c>
      <c r="E374" s="120">
        <v>2</v>
      </c>
      <c r="F374" s="120">
        <v>2</v>
      </c>
      <c r="G374" s="254">
        <v>2</v>
      </c>
      <c r="H374" s="254"/>
      <c r="I374" s="254"/>
      <c r="J374" s="207"/>
      <c r="K374" s="207"/>
      <c r="L374" s="254"/>
      <c r="M374" s="254"/>
      <c r="N374" s="96">
        <f>AVERAGE(B374:M374)</f>
        <v>2</v>
      </c>
    </row>
    <row r="375" spans="1:14" ht="15.75">
      <c r="A375" s="86" t="s">
        <v>7</v>
      </c>
      <c r="B375" s="180">
        <v>892</v>
      </c>
      <c r="C375" s="180">
        <v>903</v>
      </c>
      <c r="D375" s="180">
        <v>870</v>
      </c>
      <c r="E375" s="180">
        <v>804</v>
      </c>
      <c r="F375" s="180">
        <v>690</v>
      </c>
      <c r="G375" s="180">
        <v>717</v>
      </c>
      <c r="H375" s="180"/>
      <c r="I375" s="180"/>
      <c r="J375" s="87"/>
      <c r="K375" s="87"/>
      <c r="L375" s="180"/>
      <c r="M375" s="180"/>
      <c r="N375" s="87">
        <f>SUM(N371:N374)</f>
        <v>812.6666666666667</v>
      </c>
    </row>
    <row r="376" spans="1:14" ht="15.75">
      <c r="A376" s="88" t="s">
        <v>34</v>
      </c>
      <c r="B376" s="181"/>
      <c r="C376" s="181"/>
      <c r="D376" s="181"/>
      <c r="E376" s="181"/>
      <c r="F376" s="181"/>
      <c r="G376" s="181"/>
      <c r="H376" s="181"/>
      <c r="I376" s="181"/>
      <c r="J376" s="84"/>
      <c r="K376" s="84"/>
      <c r="L376" s="181"/>
      <c r="M376" s="181"/>
      <c r="N376" s="96"/>
    </row>
    <row r="377" spans="1:14" ht="15.75">
      <c r="A377" s="127" t="s">
        <v>35</v>
      </c>
      <c r="B377" s="119">
        <v>78</v>
      </c>
      <c r="C377" s="119">
        <v>82</v>
      </c>
      <c r="D377" s="119">
        <v>82</v>
      </c>
      <c r="E377" s="119">
        <v>74</v>
      </c>
      <c r="F377" s="119">
        <v>69</v>
      </c>
      <c r="G377" s="119">
        <v>71</v>
      </c>
      <c r="H377" s="119"/>
      <c r="I377" s="119"/>
      <c r="J377" s="90"/>
      <c r="K377" s="90"/>
      <c r="L377" s="119"/>
      <c r="M377" s="119"/>
      <c r="N377" s="95">
        <f aca="true" t="shared" si="37" ref="N377:N384">AVERAGE(B377:M377)</f>
        <v>76</v>
      </c>
    </row>
    <row r="378" spans="1:14" ht="15.75">
      <c r="A378" s="83" t="s">
        <v>105</v>
      </c>
      <c r="B378" s="120">
        <v>409</v>
      </c>
      <c r="C378" s="120">
        <v>430</v>
      </c>
      <c r="D378" s="120">
        <v>428</v>
      </c>
      <c r="E378" s="120">
        <v>396</v>
      </c>
      <c r="F378" s="120">
        <v>339</v>
      </c>
      <c r="G378" s="120">
        <v>315</v>
      </c>
      <c r="H378" s="120"/>
      <c r="I378" s="120"/>
      <c r="J378" s="84"/>
      <c r="K378" s="84"/>
      <c r="L378" s="120"/>
      <c r="M378" s="120"/>
      <c r="N378" s="96">
        <f t="shared" si="37"/>
        <v>386.1666666666667</v>
      </c>
    </row>
    <row r="379" spans="1:14" ht="15.75">
      <c r="A379" s="89" t="s">
        <v>107</v>
      </c>
      <c r="B379" s="119">
        <v>106</v>
      </c>
      <c r="C379" s="119">
        <v>119</v>
      </c>
      <c r="D379" s="119">
        <v>111</v>
      </c>
      <c r="E379" s="119">
        <v>106</v>
      </c>
      <c r="F379" s="136">
        <v>89</v>
      </c>
      <c r="G379" s="136">
        <v>98</v>
      </c>
      <c r="H379" s="136"/>
      <c r="I379" s="136"/>
      <c r="J379" s="157"/>
      <c r="K379" s="157"/>
      <c r="L379" s="119"/>
      <c r="M379" s="119"/>
      <c r="N379" s="95">
        <f t="shared" si="37"/>
        <v>104.83333333333333</v>
      </c>
    </row>
    <row r="380" spans="1:14" ht="15.75">
      <c r="A380" s="83" t="s">
        <v>108</v>
      </c>
      <c r="B380" s="120">
        <v>167</v>
      </c>
      <c r="C380" s="120">
        <v>159</v>
      </c>
      <c r="D380" s="120">
        <v>153</v>
      </c>
      <c r="E380" s="120">
        <v>135</v>
      </c>
      <c r="F380" s="137">
        <v>113</v>
      </c>
      <c r="G380" s="137">
        <v>160</v>
      </c>
      <c r="H380" s="137"/>
      <c r="I380" s="137"/>
      <c r="J380" s="158"/>
      <c r="K380" s="158"/>
      <c r="L380" s="120"/>
      <c r="M380" s="120"/>
      <c r="N380" s="96">
        <f t="shared" si="37"/>
        <v>147.83333333333334</v>
      </c>
    </row>
    <row r="381" spans="1:14" ht="15.75">
      <c r="A381" s="89" t="s">
        <v>110</v>
      </c>
      <c r="B381" s="119">
        <v>117</v>
      </c>
      <c r="C381" s="119">
        <v>104</v>
      </c>
      <c r="D381" s="119">
        <v>87</v>
      </c>
      <c r="E381" s="119">
        <v>83</v>
      </c>
      <c r="F381" s="119">
        <v>68</v>
      </c>
      <c r="G381" s="136">
        <v>67</v>
      </c>
      <c r="H381" s="136"/>
      <c r="I381" s="136"/>
      <c r="J381" s="157"/>
      <c r="K381" s="157"/>
      <c r="L381" s="119"/>
      <c r="M381" s="119"/>
      <c r="N381" s="95">
        <f t="shared" si="37"/>
        <v>87.66666666666667</v>
      </c>
    </row>
    <row r="382" spans="1:14" ht="15.75">
      <c r="A382" s="83" t="s">
        <v>112</v>
      </c>
      <c r="B382" s="120">
        <v>6</v>
      </c>
      <c r="C382" s="120">
        <v>3</v>
      </c>
      <c r="D382" s="120">
        <v>3</v>
      </c>
      <c r="E382" s="120">
        <v>6</v>
      </c>
      <c r="F382" s="120">
        <v>5</v>
      </c>
      <c r="G382" s="137">
        <v>3</v>
      </c>
      <c r="H382" s="137"/>
      <c r="I382" s="137"/>
      <c r="J382" s="158"/>
      <c r="K382" s="158"/>
      <c r="L382" s="120"/>
      <c r="M382" s="120"/>
      <c r="N382" s="96">
        <f t="shared" si="37"/>
        <v>4.333333333333333</v>
      </c>
    </row>
    <row r="383" spans="1:14" ht="15.75">
      <c r="A383" s="128" t="s">
        <v>111</v>
      </c>
      <c r="B383" s="162">
        <v>9</v>
      </c>
      <c r="C383" s="162">
        <v>6</v>
      </c>
      <c r="D383" s="162">
        <v>6</v>
      </c>
      <c r="E383" s="162">
        <v>4</v>
      </c>
      <c r="F383" s="162">
        <v>7</v>
      </c>
      <c r="G383" s="136">
        <v>3</v>
      </c>
      <c r="H383" s="136"/>
      <c r="I383" s="136"/>
      <c r="J383" s="157"/>
      <c r="K383" s="157"/>
      <c r="L383" s="162"/>
      <c r="M383" s="162"/>
      <c r="N383" s="87">
        <f t="shared" si="37"/>
        <v>5.833333333333333</v>
      </c>
    </row>
    <row r="384" spans="1:14" ht="15.75">
      <c r="A384" s="124" t="s">
        <v>7</v>
      </c>
      <c r="B384" s="182">
        <v>892</v>
      </c>
      <c r="C384" s="182">
        <v>903</v>
      </c>
      <c r="D384" s="182">
        <v>870</v>
      </c>
      <c r="E384" s="182">
        <v>804</v>
      </c>
      <c r="F384" s="182">
        <v>690</v>
      </c>
      <c r="G384" s="182">
        <v>717</v>
      </c>
      <c r="H384" s="182"/>
      <c r="I384" s="182"/>
      <c r="J384" s="125"/>
      <c r="K384" s="125"/>
      <c r="L384" s="182"/>
      <c r="M384" s="182"/>
      <c r="N384" s="236">
        <f t="shared" si="37"/>
        <v>812.6666666666666</v>
      </c>
    </row>
  </sheetData>
  <sheetProtection/>
  <mergeCells count="1">
    <mergeCell ref="A1:N1"/>
  </mergeCells>
  <printOptions horizontalCentered="1" verticalCentered="1"/>
  <pageMargins left="0.7874015748031497" right="0.7874015748031497" top="0.1968503937007874" bottom="0.1968503937007874" header="0.5118110236220472" footer="0.5118110236220472"/>
  <pageSetup horizontalDpi="600" verticalDpi="600" orientation="landscape" paperSize="9" scale="95" r:id="rId1"/>
  <rowBreaks count="4" manualBreakCount="4">
    <brk id="23" max="255" man="1"/>
    <brk id="46" max="255" man="1"/>
    <brk id="69" max="255" man="1"/>
    <brk id="9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W45"/>
  <sheetViews>
    <sheetView zoomScalePageLayoutView="0" workbookViewId="0" topLeftCell="A1">
      <pane xSplit="1" ySplit="3" topLeftCell="K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Y43" sqref="Y43"/>
    </sheetView>
  </sheetViews>
  <sheetFormatPr defaultColWidth="9.140625" defaultRowHeight="12.75"/>
  <cols>
    <col min="1" max="1" width="19.7109375" style="0" customWidth="1"/>
  </cols>
  <sheetData>
    <row r="1" spans="1:22" s="1" customFormat="1" ht="25.5" customHeight="1">
      <c r="A1" s="307" t="s">
        <v>114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</row>
    <row r="2" spans="1:23" ht="15.75">
      <c r="A2" s="305" t="s">
        <v>79</v>
      </c>
      <c r="B2" s="13" t="s">
        <v>80</v>
      </c>
      <c r="C2" s="13" t="s">
        <v>81</v>
      </c>
      <c r="D2" s="13" t="s">
        <v>82</v>
      </c>
      <c r="E2" s="13" t="s">
        <v>83</v>
      </c>
      <c r="F2" s="13" t="s">
        <v>84</v>
      </c>
      <c r="G2" s="13" t="s">
        <v>85</v>
      </c>
      <c r="H2" s="13" t="s">
        <v>86</v>
      </c>
      <c r="I2" s="13" t="s">
        <v>87</v>
      </c>
      <c r="J2" s="13" t="s">
        <v>102</v>
      </c>
      <c r="K2" s="13" t="s">
        <v>118</v>
      </c>
      <c r="L2" s="13" t="s">
        <v>128</v>
      </c>
      <c r="M2" s="13" t="s">
        <v>132</v>
      </c>
      <c r="N2" s="13" t="s">
        <v>136</v>
      </c>
      <c r="O2" s="13" t="s">
        <v>141</v>
      </c>
      <c r="P2" s="13" t="s">
        <v>190</v>
      </c>
      <c r="Q2" s="13" t="s">
        <v>194</v>
      </c>
      <c r="R2" s="13" t="s">
        <v>198</v>
      </c>
      <c r="S2" s="13" t="s">
        <v>206</v>
      </c>
      <c r="T2" s="13" t="s">
        <v>210</v>
      </c>
      <c r="U2" s="13" t="s">
        <v>216</v>
      </c>
      <c r="V2" s="13" t="s">
        <v>221</v>
      </c>
      <c r="W2" s="13" t="s">
        <v>225</v>
      </c>
    </row>
    <row r="3" spans="1:23" ht="15.75">
      <c r="A3" s="306"/>
      <c r="B3" s="308" t="s">
        <v>88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10"/>
    </row>
    <row r="4" spans="1:23" ht="15.75">
      <c r="A4" s="15" t="s">
        <v>89</v>
      </c>
      <c r="B4" s="15">
        <v>440</v>
      </c>
      <c r="C4" s="16">
        <v>438</v>
      </c>
      <c r="D4" s="15">
        <v>471</v>
      </c>
      <c r="E4" s="16">
        <v>524</v>
      </c>
      <c r="F4" s="15">
        <v>621</v>
      </c>
      <c r="G4" s="16">
        <v>775</v>
      </c>
      <c r="H4" s="15">
        <v>742</v>
      </c>
      <c r="I4" s="142">
        <v>869</v>
      </c>
      <c r="J4" s="143">
        <v>929</v>
      </c>
      <c r="K4" s="188">
        <v>1059</v>
      </c>
      <c r="L4" s="189">
        <v>980</v>
      </c>
      <c r="M4" s="189">
        <v>953</v>
      </c>
      <c r="N4" s="188">
        <v>1320</v>
      </c>
      <c r="O4" s="188">
        <v>801</v>
      </c>
      <c r="P4" s="188">
        <v>1097</v>
      </c>
      <c r="Q4" s="188">
        <v>854</v>
      </c>
      <c r="R4" s="188">
        <v>601</v>
      </c>
      <c r="S4" s="189">
        <v>467</v>
      </c>
      <c r="T4" s="189">
        <v>481</v>
      </c>
      <c r="U4" s="189">
        <v>413</v>
      </c>
      <c r="V4" s="188">
        <v>526</v>
      </c>
      <c r="W4" s="189">
        <v>439</v>
      </c>
    </row>
    <row r="5" spans="1:23" ht="15.75">
      <c r="A5" s="17" t="s">
        <v>90</v>
      </c>
      <c r="B5" s="17">
        <v>381</v>
      </c>
      <c r="C5" s="18">
        <v>453</v>
      </c>
      <c r="D5" s="17">
        <v>459</v>
      </c>
      <c r="E5" s="18">
        <v>515</v>
      </c>
      <c r="F5" s="17">
        <v>557</v>
      </c>
      <c r="G5" s="18">
        <v>670</v>
      </c>
      <c r="H5" s="17">
        <v>661</v>
      </c>
      <c r="I5" s="28">
        <v>740</v>
      </c>
      <c r="J5" s="110">
        <v>823</v>
      </c>
      <c r="K5" s="144">
        <v>847</v>
      </c>
      <c r="L5" s="163">
        <v>827</v>
      </c>
      <c r="M5" s="163">
        <v>818</v>
      </c>
      <c r="N5" s="144">
        <v>1052</v>
      </c>
      <c r="O5" s="144">
        <v>588</v>
      </c>
      <c r="P5" s="144">
        <v>800</v>
      </c>
      <c r="Q5" s="144">
        <v>721</v>
      </c>
      <c r="R5" s="144">
        <v>591</v>
      </c>
      <c r="S5" s="163">
        <v>484</v>
      </c>
      <c r="T5" s="163">
        <v>502</v>
      </c>
      <c r="U5" s="163">
        <v>442</v>
      </c>
      <c r="V5" s="144">
        <v>514</v>
      </c>
      <c r="W5" s="163">
        <v>434</v>
      </c>
    </row>
    <row r="6" spans="1:23" ht="15.75">
      <c r="A6" s="101"/>
      <c r="B6" s="101"/>
      <c r="C6" s="104"/>
      <c r="D6" s="101"/>
      <c r="E6" s="104"/>
      <c r="F6" s="101"/>
      <c r="G6" s="104"/>
      <c r="H6" s="101"/>
      <c r="I6" s="102"/>
      <c r="J6" s="102"/>
      <c r="K6" s="102"/>
      <c r="L6" s="102"/>
      <c r="M6" s="102"/>
      <c r="N6" s="190"/>
      <c r="O6" s="190"/>
      <c r="P6" s="190"/>
      <c r="Q6" s="190"/>
      <c r="R6" s="190"/>
      <c r="S6" s="190"/>
      <c r="T6" s="190"/>
      <c r="U6" s="190"/>
      <c r="V6" s="190"/>
      <c r="W6" s="190"/>
    </row>
    <row r="7" spans="1:23" ht="15.75">
      <c r="A7" s="19" t="s">
        <v>91</v>
      </c>
      <c r="B7" s="19">
        <v>35</v>
      </c>
      <c r="C7" s="20">
        <v>48</v>
      </c>
      <c r="D7" s="19">
        <v>58</v>
      </c>
      <c r="E7" s="20">
        <v>74</v>
      </c>
      <c r="F7" s="19">
        <v>88</v>
      </c>
      <c r="G7" s="20">
        <v>110</v>
      </c>
      <c r="H7" s="19">
        <v>136</v>
      </c>
      <c r="I7" s="29">
        <v>161</v>
      </c>
      <c r="J7" s="29">
        <v>179</v>
      </c>
      <c r="K7" s="144">
        <v>137</v>
      </c>
      <c r="L7" s="163">
        <v>133</v>
      </c>
      <c r="M7" s="163">
        <v>106</v>
      </c>
      <c r="N7" s="144">
        <v>127</v>
      </c>
      <c r="O7" s="144">
        <v>70</v>
      </c>
      <c r="P7" s="144">
        <v>104</v>
      </c>
      <c r="Q7" s="144">
        <v>111</v>
      </c>
      <c r="R7" s="144">
        <v>94</v>
      </c>
      <c r="S7" s="163">
        <v>86</v>
      </c>
      <c r="T7" s="163">
        <v>98</v>
      </c>
      <c r="U7" s="163">
        <v>70</v>
      </c>
      <c r="V7" s="163">
        <v>82</v>
      </c>
      <c r="W7" s="163">
        <v>77</v>
      </c>
    </row>
    <row r="8" spans="1:23" ht="15.75">
      <c r="A8" s="17" t="s">
        <v>92</v>
      </c>
      <c r="B8" s="17">
        <v>282</v>
      </c>
      <c r="C8" s="18">
        <v>349</v>
      </c>
      <c r="D8" s="17">
        <v>360</v>
      </c>
      <c r="E8" s="18">
        <v>412</v>
      </c>
      <c r="F8" s="17">
        <v>432</v>
      </c>
      <c r="G8" s="18">
        <v>576</v>
      </c>
      <c r="H8" s="17">
        <v>583</v>
      </c>
      <c r="I8" s="29">
        <v>697</v>
      </c>
      <c r="J8" s="29">
        <v>744</v>
      </c>
      <c r="K8" s="144">
        <v>797</v>
      </c>
      <c r="L8" s="163">
        <v>680</v>
      </c>
      <c r="M8" s="163">
        <v>637</v>
      </c>
      <c r="N8" s="144">
        <v>853</v>
      </c>
      <c r="O8" s="144">
        <v>508</v>
      </c>
      <c r="P8" s="144">
        <v>814</v>
      </c>
      <c r="Q8" s="144">
        <v>814</v>
      </c>
      <c r="R8" s="144">
        <v>579</v>
      </c>
      <c r="S8" s="163">
        <v>473</v>
      </c>
      <c r="T8" s="163">
        <v>466</v>
      </c>
      <c r="U8" s="163">
        <v>425</v>
      </c>
      <c r="V8" s="163">
        <v>442</v>
      </c>
      <c r="W8" s="163">
        <v>388</v>
      </c>
    </row>
    <row r="9" spans="1:23" ht="15.75">
      <c r="A9" s="15" t="s">
        <v>93</v>
      </c>
      <c r="B9" s="15">
        <v>166</v>
      </c>
      <c r="C9" s="16">
        <v>148</v>
      </c>
      <c r="D9" s="15">
        <v>145</v>
      </c>
      <c r="E9" s="16">
        <v>164</v>
      </c>
      <c r="F9" s="15">
        <v>143</v>
      </c>
      <c r="G9" s="16">
        <v>160</v>
      </c>
      <c r="H9" s="15">
        <v>116</v>
      </c>
      <c r="I9" s="29">
        <v>120</v>
      </c>
      <c r="J9" s="29">
        <v>153</v>
      </c>
      <c r="K9" s="144">
        <v>194</v>
      </c>
      <c r="L9" s="163">
        <v>145</v>
      </c>
      <c r="M9" s="163">
        <v>157</v>
      </c>
      <c r="N9" s="144">
        <v>258</v>
      </c>
      <c r="O9" s="144">
        <v>144</v>
      </c>
      <c r="P9" s="144">
        <v>172</v>
      </c>
      <c r="Q9" s="144">
        <v>122</v>
      </c>
      <c r="R9" s="163">
        <v>84</v>
      </c>
      <c r="S9" s="163">
        <v>77</v>
      </c>
      <c r="T9" s="163">
        <v>75</v>
      </c>
      <c r="U9" s="163">
        <v>66</v>
      </c>
      <c r="V9" s="163">
        <v>72</v>
      </c>
      <c r="W9" s="163">
        <v>70</v>
      </c>
    </row>
    <row r="10" spans="1:23" ht="15.75">
      <c r="A10" s="17" t="s">
        <v>94</v>
      </c>
      <c r="B10" s="17">
        <v>20</v>
      </c>
      <c r="C10" s="18">
        <v>20</v>
      </c>
      <c r="D10" s="17">
        <v>16</v>
      </c>
      <c r="E10" s="18">
        <v>24</v>
      </c>
      <c r="F10" s="17">
        <v>85</v>
      </c>
      <c r="G10" s="18">
        <v>83</v>
      </c>
      <c r="H10" s="17">
        <v>79</v>
      </c>
      <c r="I10" s="29">
        <v>69</v>
      </c>
      <c r="J10" s="29">
        <v>70</v>
      </c>
      <c r="K10" s="144">
        <v>95</v>
      </c>
      <c r="L10" s="163">
        <v>107</v>
      </c>
      <c r="M10" s="163">
        <v>127</v>
      </c>
      <c r="N10" s="144">
        <v>131</v>
      </c>
      <c r="O10" s="144">
        <v>69</v>
      </c>
      <c r="P10" s="144">
        <v>76</v>
      </c>
      <c r="Q10" s="144">
        <v>74</v>
      </c>
      <c r="R10" s="163">
        <v>70</v>
      </c>
      <c r="S10" s="163">
        <v>53</v>
      </c>
      <c r="T10" s="163">
        <v>47</v>
      </c>
      <c r="U10" s="163">
        <v>52</v>
      </c>
      <c r="V10" s="163">
        <v>60</v>
      </c>
      <c r="W10" s="163">
        <v>44</v>
      </c>
    </row>
    <row r="11" spans="1:23" ht="15.75">
      <c r="A11" s="17" t="s">
        <v>95</v>
      </c>
      <c r="B11" s="17">
        <v>133</v>
      </c>
      <c r="C11" s="18">
        <v>165</v>
      </c>
      <c r="D11" s="17">
        <v>178</v>
      </c>
      <c r="E11" s="18">
        <v>175</v>
      </c>
      <c r="F11" s="17">
        <v>199</v>
      </c>
      <c r="G11" s="18">
        <v>216</v>
      </c>
      <c r="H11" s="17">
        <v>245</v>
      </c>
      <c r="I11" s="29">
        <v>295</v>
      </c>
      <c r="J11" s="29">
        <v>355</v>
      </c>
      <c r="K11" s="144">
        <v>371</v>
      </c>
      <c r="L11" s="163">
        <v>418</v>
      </c>
      <c r="M11" s="163">
        <v>413</v>
      </c>
      <c r="N11" s="144">
        <v>569</v>
      </c>
      <c r="O11" s="144">
        <v>352</v>
      </c>
      <c r="P11" s="144">
        <v>444</v>
      </c>
      <c r="Q11" s="144">
        <v>249</v>
      </c>
      <c r="R11" s="163">
        <v>216</v>
      </c>
      <c r="S11" s="163">
        <v>121</v>
      </c>
      <c r="T11" s="163">
        <v>161</v>
      </c>
      <c r="U11" s="163">
        <v>111</v>
      </c>
      <c r="V11" s="163">
        <v>160</v>
      </c>
      <c r="W11" s="163">
        <v>110</v>
      </c>
    </row>
    <row r="12" spans="1:23" ht="15.75">
      <c r="A12" s="17" t="s">
        <v>217</v>
      </c>
      <c r="B12" s="17"/>
      <c r="C12" s="18"/>
      <c r="D12" s="17"/>
      <c r="E12" s="18"/>
      <c r="F12" s="17"/>
      <c r="G12" s="18"/>
      <c r="H12" s="17"/>
      <c r="I12" s="29"/>
      <c r="J12" s="29"/>
      <c r="K12" s="144"/>
      <c r="L12" s="163"/>
      <c r="M12" s="163"/>
      <c r="N12" s="144"/>
      <c r="O12" s="144"/>
      <c r="P12" s="144"/>
      <c r="Q12" s="144"/>
      <c r="R12" s="163"/>
      <c r="S12" s="163"/>
      <c r="T12" s="163"/>
      <c r="U12" s="163">
        <v>12</v>
      </c>
      <c r="V12" s="163">
        <v>49</v>
      </c>
      <c r="W12" s="163">
        <v>36</v>
      </c>
    </row>
    <row r="13" spans="1:23" ht="15.75">
      <c r="A13" s="17" t="s">
        <v>96</v>
      </c>
      <c r="B13" s="17">
        <v>41</v>
      </c>
      <c r="C13" s="18">
        <v>44</v>
      </c>
      <c r="D13" s="17">
        <v>48</v>
      </c>
      <c r="E13" s="18">
        <v>39</v>
      </c>
      <c r="F13" s="17">
        <v>56</v>
      </c>
      <c r="G13" s="18">
        <v>69</v>
      </c>
      <c r="H13" s="17">
        <v>64</v>
      </c>
      <c r="I13" s="29">
        <v>35</v>
      </c>
      <c r="J13" s="29">
        <v>37</v>
      </c>
      <c r="K13" s="144">
        <v>73</v>
      </c>
      <c r="L13" s="163">
        <v>37</v>
      </c>
      <c r="M13" s="163">
        <v>42</v>
      </c>
      <c r="N13" s="144">
        <v>63</v>
      </c>
      <c r="O13" s="144">
        <v>23</v>
      </c>
      <c r="P13" s="144">
        <v>32</v>
      </c>
      <c r="Q13" s="144">
        <v>19</v>
      </c>
      <c r="R13" s="163">
        <v>17</v>
      </c>
      <c r="S13" s="163">
        <v>11</v>
      </c>
      <c r="T13" s="163">
        <v>10</v>
      </c>
      <c r="U13" s="163">
        <v>9</v>
      </c>
      <c r="V13" s="163">
        <v>12</v>
      </c>
      <c r="W13" s="163">
        <v>18</v>
      </c>
    </row>
    <row r="14" spans="1:23" ht="15.75">
      <c r="A14" s="15" t="s">
        <v>97</v>
      </c>
      <c r="B14" s="15">
        <v>113</v>
      </c>
      <c r="C14" s="21">
        <v>94</v>
      </c>
      <c r="D14" s="15">
        <v>95</v>
      </c>
      <c r="E14" s="15">
        <v>111</v>
      </c>
      <c r="F14" s="15">
        <v>106</v>
      </c>
      <c r="G14" s="15">
        <v>179</v>
      </c>
      <c r="H14" s="21">
        <v>123</v>
      </c>
      <c r="I14" s="29">
        <v>170</v>
      </c>
      <c r="J14" s="29">
        <v>149</v>
      </c>
      <c r="K14" s="144">
        <v>178</v>
      </c>
      <c r="L14" s="163">
        <v>207</v>
      </c>
      <c r="M14" s="163">
        <v>216</v>
      </c>
      <c r="N14" s="144">
        <v>281</v>
      </c>
      <c r="O14" s="144">
        <v>169</v>
      </c>
      <c r="P14" s="144">
        <v>201</v>
      </c>
      <c r="Q14" s="144">
        <v>153</v>
      </c>
      <c r="R14" s="144">
        <v>102</v>
      </c>
      <c r="S14" s="144">
        <v>111</v>
      </c>
      <c r="T14" s="144">
        <v>105</v>
      </c>
      <c r="U14" s="163">
        <v>97</v>
      </c>
      <c r="V14" s="163">
        <v>133</v>
      </c>
      <c r="W14" s="163">
        <v>118</v>
      </c>
    </row>
    <row r="15" spans="1:23" ht="15.75">
      <c r="A15" s="17" t="s">
        <v>98</v>
      </c>
      <c r="B15" s="17">
        <v>22</v>
      </c>
      <c r="C15" s="18">
        <v>18</v>
      </c>
      <c r="D15" s="17">
        <v>23</v>
      </c>
      <c r="E15" s="18">
        <v>25</v>
      </c>
      <c r="F15" s="17">
        <v>50</v>
      </c>
      <c r="G15" s="18">
        <v>40</v>
      </c>
      <c r="H15" s="17">
        <v>42</v>
      </c>
      <c r="I15" s="29">
        <v>49</v>
      </c>
      <c r="J15" s="111">
        <v>50</v>
      </c>
      <c r="K15" s="144">
        <v>48</v>
      </c>
      <c r="L15" s="163">
        <v>58</v>
      </c>
      <c r="M15" s="163">
        <v>44</v>
      </c>
      <c r="N15" s="144">
        <v>56</v>
      </c>
      <c r="O15" s="144">
        <v>26</v>
      </c>
      <c r="P15" s="144">
        <v>27</v>
      </c>
      <c r="Q15" s="144">
        <v>18</v>
      </c>
      <c r="R15" s="144">
        <v>13</v>
      </c>
      <c r="S15" s="144">
        <v>10</v>
      </c>
      <c r="T15" s="144">
        <v>14</v>
      </c>
      <c r="U15" s="144">
        <v>9</v>
      </c>
      <c r="V15" s="144">
        <v>20</v>
      </c>
      <c r="W15" s="144">
        <v>8</v>
      </c>
    </row>
    <row r="16" spans="1:23" ht="15.75">
      <c r="A16" s="22" t="s">
        <v>99</v>
      </c>
      <c r="B16" s="22">
        <v>9</v>
      </c>
      <c r="C16" s="23">
        <v>5</v>
      </c>
      <c r="D16" s="22">
        <v>7</v>
      </c>
      <c r="E16" s="23">
        <v>15</v>
      </c>
      <c r="F16" s="22">
        <v>19</v>
      </c>
      <c r="G16" s="23">
        <v>12</v>
      </c>
      <c r="H16" s="22">
        <v>15</v>
      </c>
      <c r="I16" s="30">
        <v>13</v>
      </c>
      <c r="J16" s="112">
        <v>15</v>
      </c>
      <c r="K16" s="144">
        <v>13</v>
      </c>
      <c r="L16" s="163">
        <v>22</v>
      </c>
      <c r="M16" s="163">
        <v>29</v>
      </c>
      <c r="N16" s="144">
        <v>34</v>
      </c>
      <c r="O16" s="144">
        <v>28</v>
      </c>
      <c r="P16" s="144">
        <v>27</v>
      </c>
      <c r="Q16" s="144">
        <v>15</v>
      </c>
      <c r="R16" s="144">
        <v>17</v>
      </c>
      <c r="S16" s="144">
        <v>9</v>
      </c>
      <c r="T16" s="144">
        <v>7</v>
      </c>
      <c r="U16" s="144">
        <v>4</v>
      </c>
      <c r="V16" s="144">
        <v>10</v>
      </c>
      <c r="W16" s="144">
        <v>4</v>
      </c>
    </row>
    <row r="17" spans="1:23" ht="15.75">
      <c r="A17" s="102"/>
      <c r="B17" s="102"/>
      <c r="C17" s="103"/>
      <c r="D17" s="102"/>
      <c r="E17" s="103"/>
      <c r="F17" s="102"/>
      <c r="G17" s="103"/>
      <c r="H17" s="102"/>
      <c r="I17" s="102"/>
      <c r="J17" s="102"/>
      <c r="K17" s="102"/>
      <c r="L17" s="102"/>
      <c r="M17" s="102"/>
      <c r="N17" s="102"/>
      <c r="O17" s="102"/>
      <c r="P17" s="190"/>
      <c r="Q17" s="190"/>
      <c r="R17" s="190"/>
      <c r="S17" s="190"/>
      <c r="T17" s="190"/>
      <c r="U17" s="190"/>
      <c r="V17" s="190"/>
      <c r="W17" s="190"/>
    </row>
    <row r="18" spans="1:23" ht="15.75">
      <c r="A18" s="130" t="s">
        <v>122</v>
      </c>
      <c r="B18" s="15">
        <v>284</v>
      </c>
      <c r="C18" s="16">
        <v>310</v>
      </c>
      <c r="D18" s="15">
        <v>278</v>
      </c>
      <c r="E18" s="16">
        <v>279</v>
      </c>
      <c r="F18" s="15">
        <v>310</v>
      </c>
      <c r="G18" s="16">
        <v>490</v>
      </c>
      <c r="H18" s="15">
        <v>454</v>
      </c>
      <c r="I18" s="29">
        <v>490</v>
      </c>
      <c r="J18" s="29">
        <v>525</v>
      </c>
      <c r="K18" s="144">
        <v>510</v>
      </c>
      <c r="L18" s="144">
        <v>406</v>
      </c>
      <c r="M18" s="163">
        <v>346</v>
      </c>
      <c r="N18" s="144">
        <v>474</v>
      </c>
      <c r="O18" s="144">
        <v>341</v>
      </c>
      <c r="P18" s="144">
        <v>527</v>
      </c>
      <c r="Q18" s="144">
        <v>503</v>
      </c>
      <c r="R18" s="144">
        <v>403</v>
      </c>
      <c r="S18" s="163">
        <v>340</v>
      </c>
      <c r="T18" s="163">
        <v>379</v>
      </c>
      <c r="U18" s="163">
        <v>370</v>
      </c>
      <c r="V18" s="144">
        <v>403</v>
      </c>
      <c r="W18" s="163">
        <v>318</v>
      </c>
    </row>
    <row r="19" spans="1:23" ht="15.75">
      <c r="A19" s="17" t="s">
        <v>100</v>
      </c>
      <c r="B19" s="15">
        <v>497</v>
      </c>
      <c r="C19" s="21">
        <v>553</v>
      </c>
      <c r="D19" s="15">
        <v>623</v>
      </c>
      <c r="E19" s="15">
        <v>700</v>
      </c>
      <c r="F19" s="15">
        <v>795</v>
      </c>
      <c r="G19" s="15">
        <v>909</v>
      </c>
      <c r="H19" s="21">
        <v>907</v>
      </c>
      <c r="I19" s="29">
        <v>1048</v>
      </c>
      <c r="J19" s="29">
        <v>1156</v>
      </c>
      <c r="K19" s="144">
        <v>1334</v>
      </c>
      <c r="L19" s="144">
        <v>1334</v>
      </c>
      <c r="M19" s="163">
        <v>1377</v>
      </c>
      <c r="N19" s="144">
        <v>1820</v>
      </c>
      <c r="O19" s="144">
        <v>999</v>
      </c>
      <c r="P19" s="144">
        <v>1300</v>
      </c>
      <c r="Q19" s="144">
        <v>1027</v>
      </c>
      <c r="R19" s="144">
        <v>741</v>
      </c>
      <c r="S19" s="163">
        <v>577</v>
      </c>
      <c r="T19" s="163">
        <v>573</v>
      </c>
      <c r="U19" s="163">
        <v>452</v>
      </c>
      <c r="V19" s="144">
        <v>594</v>
      </c>
      <c r="W19" s="163">
        <v>530</v>
      </c>
    </row>
    <row r="20" spans="1:23" ht="15.75">
      <c r="A20" s="15" t="s">
        <v>101</v>
      </c>
      <c r="B20" s="15">
        <v>39</v>
      </c>
      <c r="C20" s="16">
        <v>28</v>
      </c>
      <c r="D20" s="15">
        <v>29</v>
      </c>
      <c r="E20" s="16">
        <v>58</v>
      </c>
      <c r="F20" s="15">
        <v>73</v>
      </c>
      <c r="G20" s="16">
        <v>45</v>
      </c>
      <c r="H20" s="15">
        <v>40</v>
      </c>
      <c r="I20" s="29">
        <v>70</v>
      </c>
      <c r="J20" s="29">
        <v>71</v>
      </c>
      <c r="K20" s="144">
        <v>61</v>
      </c>
      <c r="L20" s="163">
        <v>66</v>
      </c>
      <c r="M20" s="163">
        <v>47</v>
      </c>
      <c r="N20" s="144">
        <v>77</v>
      </c>
      <c r="O20" s="144">
        <v>49</v>
      </c>
      <c r="P20" s="144">
        <v>69</v>
      </c>
      <c r="Q20" s="144">
        <v>44</v>
      </c>
      <c r="R20" s="144">
        <v>47</v>
      </c>
      <c r="S20" s="163">
        <v>32</v>
      </c>
      <c r="T20" s="163">
        <v>30</v>
      </c>
      <c r="U20" s="163">
        <v>32</v>
      </c>
      <c r="V20" s="144">
        <v>42</v>
      </c>
      <c r="W20" s="163">
        <v>23</v>
      </c>
    </row>
    <row r="21" spans="1:23" ht="15.75">
      <c r="A21" s="146" t="s">
        <v>121</v>
      </c>
      <c r="B21" s="24">
        <v>1</v>
      </c>
      <c r="C21" s="25"/>
      <c r="D21" s="24"/>
      <c r="E21" s="25">
        <v>2</v>
      </c>
      <c r="F21" s="24"/>
      <c r="G21" s="25">
        <v>1</v>
      </c>
      <c r="H21" s="24">
        <v>2</v>
      </c>
      <c r="I21" s="31">
        <v>1</v>
      </c>
      <c r="J21" s="31"/>
      <c r="K21" s="145">
        <v>1</v>
      </c>
      <c r="L21" s="164">
        <v>1</v>
      </c>
      <c r="M21" s="164">
        <v>1</v>
      </c>
      <c r="N21" s="145">
        <v>1</v>
      </c>
      <c r="O21" s="145"/>
      <c r="P21" s="249">
        <v>1</v>
      </c>
      <c r="Q21" s="249">
        <v>1</v>
      </c>
      <c r="R21" s="249">
        <v>1</v>
      </c>
      <c r="S21" s="257">
        <v>2</v>
      </c>
      <c r="T21" s="257">
        <v>1</v>
      </c>
      <c r="U21" s="257">
        <v>1</v>
      </c>
      <c r="V21" s="249">
        <v>1</v>
      </c>
      <c r="W21" s="257">
        <v>2</v>
      </c>
    </row>
    <row r="22" spans="1:23" ht="15.75">
      <c r="A22" s="14" t="s">
        <v>7</v>
      </c>
      <c r="B22" s="26">
        <f aca="true" t="shared" si="0" ref="B22:J22">SUM(B18:B21)</f>
        <v>821</v>
      </c>
      <c r="C22" s="27">
        <f t="shared" si="0"/>
        <v>891</v>
      </c>
      <c r="D22" s="26">
        <f t="shared" si="0"/>
        <v>930</v>
      </c>
      <c r="E22" s="27">
        <f t="shared" si="0"/>
        <v>1039</v>
      </c>
      <c r="F22" s="26">
        <f t="shared" si="0"/>
        <v>1178</v>
      </c>
      <c r="G22" s="27">
        <f t="shared" si="0"/>
        <v>1445</v>
      </c>
      <c r="H22" s="26">
        <f t="shared" si="0"/>
        <v>1403</v>
      </c>
      <c r="I22" s="26">
        <f t="shared" si="0"/>
        <v>1609</v>
      </c>
      <c r="J22" s="26">
        <f t="shared" si="0"/>
        <v>1752</v>
      </c>
      <c r="K22" s="26">
        <f>SUM(K18:K21)</f>
        <v>1906</v>
      </c>
      <c r="L22" s="26">
        <f>SUM(L18:L21)</f>
        <v>1807</v>
      </c>
      <c r="M22" s="26">
        <f>SUM(M18:M21)</f>
        <v>1771</v>
      </c>
      <c r="N22" s="26">
        <v>2372</v>
      </c>
      <c r="O22" s="26">
        <v>1389</v>
      </c>
      <c r="P22" s="26">
        <f aca="true" t="shared" si="1" ref="P22:U22">SUM(P18:P21)</f>
        <v>1897</v>
      </c>
      <c r="Q22" s="26">
        <f t="shared" si="1"/>
        <v>1575</v>
      </c>
      <c r="R22" s="26">
        <f t="shared" si="1"/>
        <v>1192</v>
      </c>
      <c r="S22" s="26">
        <f t="shared" si="1"/>
        <v>951</v>
      </c>
      <c r="T22" s="26">
        <f t="shared" si="1"/>
        <v>983</v>
      </c>
      <c r="U22" s="26">
        <f t="shared" si="1"/>
        <v>855</v>
      </c>
      <c r="V22" s="26">
        <f>SUM(V18:V21)</f>
        <v>1040</v>
      </c>
      <c r="W22" s="26">
        <f>SUM(W18:W21)</f>
        <v>873</v>
      </c>
    </row>
    <row r="23" ht="8.25" customHeight="1"/>
    <row r="24" spans="1:22" s="1" customFormat="1" ht="25.5" customHeight="1">
      <c r="A24" s="307" t="s">
        <v>113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</row>
    <row r="25" spans="1:23" ht="15.75">
      <c r="A25" s="305" t="s">
        <v>79</v>
      </c>
      <c r="B25" s="13" t="s">
        <v>80</v>
      </c>
      <c r="C25" s="13" t="s">
        <v>81</v>
      </c>
      <c r="D25" s="13" t="s">
        <v>82</v>
      </c>
      <c r="E25" s="13" t="s">
        <v>83</v>
      </c>
      <c r="F25" s="13" t="s">
        <v>84</v>
      </c>
      <c r="G25" s="13" t="s">
        <v>85</v>
      </c>
      <c r="H25" s="13" t="s">
        <v>86</v>
      </c>
      <c r="I25" s="13" t="s">
        <v>87</v>
      </c>
      <c r="J25" s="13" t="s">
        <v>102</v>
      </c>
      <c r="K25" s="13" t="s">
        <v>118</v>
      </c>
      <c r="L25" s="13" t="s">
        <v>128</v>
      </c>
      <c r="M25" s="13" t="s">
        <v>132</v>
      </c>
      <c r="N25" s="13" t="s">
        <v>136</v>
      </c>
      <c r="O25" s="13" t="s">
        <v>141</v>
      </c>
      <c r="P25" s="13" t="s">
        <v>190</v>
      </c>
      <c r="Q25" s="13" t="s">
        <v>194</v>
      </c>
      <c r="R25" s="13" t="s">
        <v>198</v>
      </c>
      <c r="S25" s="13" t="s">
        <v>206</v>
      </c>
      <c r="T25" s="13" t="s">
        <v>210</v>
      </c>
      <c r="U25" s="13" t="s">
        <v>216</v>
      </c>
      <c r="V25" s="13" t="s">
        <v>221</v>
      </c>
      <c r="W25" s="13" t="s">
        <v>221</v>
      </c>
    </row>
    <row r="26" spans="1:23" ht="15.75">
      <c r="A26" s="306"/>
      <c r="B26" s="311" t="s">
        <v>88</v>
      </c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3"/>
    </row>
    <row r="27" spans="1:23" ht="15.75">
      <c r="A27" s="15" t="s">
        <v>89</v>
      </c>
      <c r="B27" s="113">
        <f>B4/821*100</f>
        <v>53.593179049939096</v>
      </c>
      <c r="C27" s="113">
        <f>C4/891*100</f>
        <v>49.158249158249156</v>
      </c>
      <c r="D27" s="113">
        <f>D4/930*100</f>
        <v>50.645161290322584</v>
      </c>
      <c r="E27" s="113">
        <f>E4/1039*100</f>
        <v>50.43310875842156</v>
      </c>
      <c r="F27" s="113">
        <f>F4/1178*100</f>
        <v>52.71646859083192</v>
      </c>
      <c r="G27" s="113">
        <f>G4/1445*100</f>
        <v>53.63321799307958</v>
      </c>
      <c r="H27" s="113">
        <f>H4/1403*100</f>
        <v>52.88667141838916</v>
      </c>
      <c r="I27" s="113">
        <f>I4/1609*100</f>
        <v>54.00870105655686</v>
      </c>
      <c r="J27" s="113">
        <f>J4/1752*100</f>
        <v>53.02511415525114</v>
      </c>
      <c r="K27" s="113">
        <f>K4/1906*100</f>
        <v>55.561385099685204</v>
      </c>
      <c r="L27" s="113">
        <f>L4/1807*100</f>
        <v>54.23353624792474</v>
      </c>
      <c r="M27" s="113">
        <f aca="true" t="shared" si="2" ref="M27:U27">M4/M$22*100</f>
        <v>53.81140598531903</v>
      </c>
      <c r="N27" s="113">
        <f t="shared" si="2"/>
        <v>55.64924114671164</v>
      </c>
      <c r="O27" s="113">
        <f t="shared" si="2"/>
        <v>57.66738660907127</v>
      </c>
      <c r="P27" s="113">
        <f t="shared" si="2"/>
        <v>57.82814971006853</v>
      </c>
      <c r="Q27" s="113">
        <f t="shared" si="2"/>
        <v>54.22222222222223</v>
      </c>
      <c r="R27" s="113">
        <f t="shared" si="2"/>
        <v>50.41946308724832</v>
      </c>
      <c r="S27" s="113">
        <f t="shared" si="2"/>
        <v>49.1062039957939</v>
      </c>
      <c r="T27" s="113">
        <f t="shared" si="2"/>
        <v>48.93184130213632</v>
      </c>
      <c r="U27" s="113">
        <f t="shared" si="2"/>
        <v>48.30409356725146</v>
      </c>
      <c r="V27" s="113">
        <f>V4/V$22*100</f>
        <v>50.57692307692307</v>
      </c>
      <c r="W27" s="113">
        <f>W4/W$22*100</f>
        <v>50.28636884306987</v>
      </c>
    </row>
    <row r="28" spans="1:23" ht="15.75">
      <c r="A28" s="17" t="s">
        <v>90</v>
      </c>
      <c r="B28" s="33">
        <f>B5/821*100</f>
        <v>46.406820950060904</v>
      </c>
      <c r="C28" s="33">
        <f>C5/891*100</f>
        <v>50.841750841750844</v>
      </c>
      <c r="D28" s="33">
        <f>D5/930*100</f>
        <v>49.354838709677416</v>
      </c>
      <c r="E28" s="33">
        <f>E5/1039*100</f>
        <v>49.56689124157844</v>
      </c>
      <c r="F28" s="33">
        <f>F5/1178*100</f>
        <v>47.283531409168084</v>
      </c>
      <c r="G28" s="33">
        <f>G5/1445*100</f>
        <v>46.36678200692042</v>
      </c>
      <c r="H28" s="33">
        <f>H5/1403*100</f>
        <v>47.11332858161084</v>
      </c>
      <c r="I28" s="33">
        <f>I5/1609*100</f>
        <v>45.991298943443134</v>
      </c>
      <c r="J28" s="33">
        <f>J5/1752*100</f>
        <v>46.97488584474886</v>
      </c>
      <c r="K28" s="113">
        <f>K5/1906*100</f>
        <v>44.438614900314796</v>
      </c>
      <c r="L28" s="113">
        <f>L5/1807*100</f>
        <v>45.76646375207527</v>
      </c>
      <c r="M28" s="113">
        <f aca="true" t="shared" si="3" ref="M28:U28">M5/M$22*100</f>
        <v>46.18859401468097</v>
      </c>
      <c r="N28" s="113">
        <f t="shared" si="3"/>
        <v>44.35075885328836</v>
      </c>
      <c r="O28" s="113">
        <f t="shared" si="3"/>
        <v>42.33261339092873</v>
      </c>
      <c r="P28" s="113">
        <f t="shared" si="3"/>
        <v>42.17185028993147</v>
      </c>
      <c r="Q28" s="113">
        <f t="shared" si="3"/>
        <v>45.77777777777778</v>
      </c>
      <c r="R28" s="113">
        <f t="shared" si="3"/>
        <v>49.580536912751676</v>
      </c>
      <c r="S28" s="113">
        <f t="shared" si="3"/>
        <v>50.8937960042061</v>
      </c>
      <c r="T28" s="113">
        <f t="shared" si="3"/>
        <v>51.06815869786369</v>
      </c>
      <c r="U28" s="113">
        <f t="shared" si="3"/>
        <v>51.69590643274854</v>
      </c>
      <c r="V28" s="113">
        <f>V5/V$22*100</f>
        <v>49.42307692307693</v>
      </c>
      <c r="W28" s="113">
        <f>W5/W$22*100</f>
        <v>49.71363115693013</v>
      </c>
    </row>
    <row r="29" spans="1:23" ht="15.75">
      <c r="A29" s="101"/>
      <c r="B29" s="102"/>
      <c r="C29" s="103"/>
      <c r="D29" s="102"/>
      <c r="E29" s="103"/>
      <c r="F29" s="102"/>
      <c r="G29" s="103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90"/>
      <c r="V29" s="190"/>
      <c r="W29" s="190"/>
    </row>
    <row r="30" spans="1:23" ht="15.75">
      <c r="A30" s="19" t="s">
        <v>91</v>
      </c>
      <c r="B30" s="33">
        <f>B7/821*100</f>
        <v>4.263093788063337</v>
      </c>
      <c r="C30" s="33">
        <f>C7/891*100</f>
        <v>5.387205387205387</v>
      </c>
      <c r="D30" s="33">
        <f>D7/930*100</f>
        <v>6.236559139784946</v>
      </c>
      <c r="E30" s="33">
        <f>E7/1039*100</f>
        <v>7.122232916265641</v>
      </c>
      <c r="F30" s="33">
        <f>F7/1178*100</f>
        <v>7.470288624787775</v>
      </c>
      <c r="G30" s="33">
        <f>G7/1445*100</f>
        <v>7.612456747404845</v>
      </c>
      <c r="H30" s="33">
        <f>H7/1403*100</f>
        <v>9.69351389878831</v>
      </c>
      <c r="I30" s="33">
        <f>I7/1609*100</f>
        <v>10.006215040397763</v>
      </c>
      <c r="J30" s="33">
        <f>J7/1752*100</f>
        <v>10.21689497716895</v>
      </c>
      <c r="K30" s="113">
        <f>K7/1906*100</f>
        <v>7.187827911857293</v>
      </c>
      <c r="L30" s="113">
        <f>L7/1807*100</f>
        <v>7.360265633646929</v>
      </c>
      <c r="M30" s="113">
        <f>M7/M$22*100</f>
        <v>5.9853190287972895</v>
      </c>
      <c r="N30" s="113">
        <v>5.3</v>
      </c>
      <c r="O30" s="113">
        <f aca="true" t="shared" si="4" ref="O30:U31">O7/O$22*100</f>
        <v>5.03959683225342</v>
      </c>
      <c r="P30" s="113">
        <f t="shared" si="4"/>
        <v>5.482340537691091</v>
      </c>
      <c r="Q30" s="113">
        <f t="shared" si="4"/>
        <v>7.0476190476190474</v>
      </c>
      <c r="R30" s="113">
        <f t="shared" si="4"/>
        <v>7.885906040268456</v>
      </c>
      <c r="S30" s="113">
        <f t="shared" si="4"/>
        <v>9.04311251314406</v>
      </c>
      <c r="T30" s="113">
        <f t="shared" si="4"/>
        <v>9.969481180061038</v>
      </c>
      <c r="U30" s="113">
        <f t="shared" si="4"/>
        <v>8.187134502923977</v>
      </c>
      <c r="V30" s="113">
        <f>V7/V$22*100</f>
        <v>7.884615384615384</v>
      </c>
      <c r="W30" s="113">
        <f>W7/W$22*100</f>
        <v>8.82016036655212</v>
      </c>
    </row>
    <row r="31" spans="1:23" ht="15.75">
      <c r="A31" s="17" t="s">
        <v>92</v>
      </c>
      <c r="B31" s="33">
        <f>B8/821*100</f>
        <v>34.348355663824606</v>
      </c>
      <c r="C31" s="33">
        <f>C8/891*100</f>
        <v>39.16947250280584</v>
      </c>
      <c r="D31" s="33">
        <f>D8/930*100</f>
        <v>38.70967741935484</v>
      </c>
      <c r="E31" s="33">
        <f>E8/1039*100</f>
        <v>39.65351299326275</v>
      </c>
      <c r="F31" s="33">
        <f>F8/1178*100</f>
        <v>36.6723259762309</v>
      </c>
      <c r="G31" s="33">
        <f>G8/1445*100</f>
        <v>39.86159169550173</v>
      </c>
      <c r="H31" s="33">
        <f>H8/1403*100</f>
        <v>41.55381325730577</v>
      </c>
      <c r="I31" s="33">
        <f>I8/1609*100</f>
        <v>43.31883157240522</v>
      </c>
      <c r="J31" s="33">
        <f>J8/1752*100</f>
        <v>42.465753424657535</v>
      </c>
      <c r="K31" s="113">
        <f>K8/1906*100</f>
        <v>41.81532004197272</v>
      </c>
      <c r="L31" s="113">
        <f>L8/1807*100</f>
        <v>37.63143331488655</v>
      </c>
      <c r="M31" s="113">
        <f>M8/M$22*100</f>
        <v>35.96837944664031</v>
      </c>
      <c r="N31" s="113">
        <f>N8/N$22*100</f>
        <v>35.96121416526138</v>
      </c>
      <c r="O31" s="113">
        <f t="shared" si="4"/>
        <v>36.573074154067676</v>
      </c>
      <c r="P31" s="113">
        <f t="shared" si="4"/>
        <v>42.909857670005266</v>
      </c>
      <c r="Q31" s="113">
        <f t="shared" si="4"/>
        <v>51.682539682539684</v>
      </c>
      <c r="R31" s="113">
        <f t="shared" si="4"/>
        <v>48.57382550335571</v>
      </c>
      <c r="S31" s="113">
        <f t="shared" si="4"/>
        <v>49.737118822292324</v>
      </c>
      <c r="T31" s="113">
        <f t="shared" si="4"/>
        <v>47.4059003051882</v>
      </c>
      <c r="U31" s="113">
        <f t="shared" si="4"/>
        <v>49.707602339181285</v>
      </c>
      <c r="V31" s="113">
        <f>V8/V$22*100</f>
        <v>42.5</v>
      </c>
      <c r="W31" s="113">
        <f>W8/W$22*100</f>
        <v>44.44444444444444</v>
      </c>
    </row>
    <row r="32" spans="1:23" ht="15.75">
      <c r="A32" s="15" t="s">
        <v>93</v>
      </c>
      <c r="B32" s="33">
        <f>B9/821*100</f>
        <v>20.219244823386116</v>
      </c>
      <c r="C32" s="33">
        <f>C9/891*100</f>
        <v>16.610549943883278</v>
      </c>
      <c r="D32" s="33">
        <f>D9/930*100</f>
        <v>15.591397849462366</v>
      </c>
      <c r="E32" s="33">
        <f>E9/1039*100</f>
        <v>15.784408084696825</v>
      </c>
      <c r="F32" s="33">
        <f>F9/1178*100</f>
        <v>12.139219015280135</v>
      </c>
      <c r="G32" s="33">
        <f>G9/1445*100</f>
        <v>11.072664359861593</v>
      </c>
      <c r="H32" s="33">
        <f>H9/1403*100</f>
        <v>8.2679971489665</v>
      </c>
      <c r="I32" s="33">
        <f>I9/1609*100</f>
        <v>7.458048477315103</v>
      </c>
      <c r="J32" s="33">
        <f>J9/1752*100</f>
        <v>8.732876712328768</v>
      </c>
      <c r="K32" s="113">
        <f>K9/1906*100</f>
        <v>10.178384050367262</v>
      </c>
      <c r="L32" s="113">
        <f>L9/1807*100</f>
        <v>8.024349750968456</v>
      </c>
      <c r="M32" s="113">
        <f>M9/M$22*100</f>
        <v>8.865047995482778</v>
      </c>
      <c r="N32" s="113">
        <f>N9/N$22*100</f>
        <v>10.87689713322091</v>
      </c>
      <c r="O32" s="113">
        <f aca="true" t="shared" si="5" ref="O32:T34">O9/O$22*100</f>
        <v>10.367170626349893</v>
      </c>
      <c r="P32" s="113">
        <f t="shared" si="5"/>
        <v>9.066947812335266</v>
      </c>
      <c r="Q32" s="113">
        <f t="shared" si="5"/>
        <v>7.746031746031747</v>
      </c>
      <c r="R32" s="113">
        <f t="shared" si="5"/>
        <v>7.046979865771812</v>
      </c>
      <c r="S32" s="113">
        <f t="shared" si="5"/>
        <v>8.096740273396424</v>
      </c>
      <c r="T32" s="113">
        <f t="shared" si="5"/>
        <v>7.62970498474059</v>
      </c>
      <c r="U32" s="113">
        <f aca="true" t="shared" si="6" ref="U32:V44">U9/U$22*100</f>
        <v>7.719298245614035</v>
      </c>
      <c r="V32" s="113">
        <f t="shared" si="6"/>
        <v>6.923076923076923</v>
      </c>
      <c r="W32" s="113">
        <f aca="true" t="shared" si="7" ref="W32:W39">W9/W$22*100</f>
        <v>8.018327605956472</v>
      </c>
    </row>
    <row r="33" spans="1:23" ht="15.75">
      <c r="A33" s="17" t="s">
        <v>94</v>
      </c>
      <c r="B33" s="33">
        <f>B10/821*100</f>
        <v>2.4360535931790497</v>
      </c>
      <c r="C33" s="33">
        <f>C10/891*100</f>
        <v>2.244668911335578</v>
      </c>
      <c r="D33" s="33">
        <f>D10/930*100</f>
        <v>1.7204301075268817</v>
      </c>
      <c r="E33" s="33">
        <f>E10/1039*100</f>
        <v>2.3099133782483157</v>
      </c>
      <c r="F33" s="33">
        <f>F10/1178*100</f>
        <v>7.215619694397284</v>
      </c>
      <c r="G33" s="33">
        <f>G10/1445*100</f>
        <v>5.743944636678201</v>
      </c>
      <c r="H33" s="33">
        <f>H10/1403*100</f>
        <v>5.630791161796151</v>
      </c>
      <c r="I33" s="33">
        <f>I10/1609*100</f>
        <v>4.2883778744561845</v>
      </c>
      <c r="J33" s="33">
        <f>J10/1752*100</f>
        <v>3.9954337899543377</v>
      </c>
      <c r="K33" s="113">
        <f>K10/1906*100</f>
        <v>4.984260230849948</v>
      </c>
      <c r="L33" s="113">
        <f>L10/1807*100</f>
        <v>5.9214167127836195</v>
      </c>
      <c r="M33" s="113">
        <f>M10/M$22*100</f>
        <v>7.171089779785432</v>
      </c>
      <c r="N33" s="113">
        <f>N10/N$22*100</f>
        <v>5.522765598650928</v>
      </c>
      <c r="O33" s="113">
        <f t="shared" si="5"/>
        <v>4.967602591792657</v>
      </c>
      <c r="P33" s="113">
        <f t="shared" si="5"/>
        <v>4.0063257775434895</v>
      </c>
      <c r="Q33" s="113">
        <f t="shared" si="5"/>
        <v>4.698412698412699</v>
      </c>
      <c r="R33" s="113">
        <f t="shared" si="5"/>
        <v>5.87248322147651</v>
      </c>
      <c r="S33" s="113">
        <f t="shared" si="5"/>
        <v>5.573080967402734</v>
      </c>
      <c r="T33" s="113">
        <f t="shared" si="5"/>
        <v>4.781281790437437</v>
      </c>
      <c r="U33" s="113">
        <f t="shared" si="6"/>
        <v>6.081871345029239</v>
      </c>
      <c r="V33" s="113">
        <f t="shared" si="6"/>
        <v>5.769230769230769</v>
      </c>
      <c r="W33" s="113">
        <f t="shared" si="7"/>
        <v>5.040091638029782</v>
      </c>
    </row>
    <row r="34" spans="1:23" ht="15.75">
      <c r="A34" s="15" t="s">
        <v>95</v>
      </c>
      <c r="B34" s="33">
        <f>B11/821*100</f>
        <v>16.199756394640684</v>
      </c>
      <c r="C34" s="33">
        <f>C11/891*100</f>
        <v>18.51851851851852</v>
      </c>
      <c r="D34" s="33">
        <f>D11/930*100</f>
        <v>19.13978494623656</v>
      </c>
      <c r="E34" s="33">
        <f>E11/1039*100</f>
        <v>16.843118383060634</v>
      </c>
      <c r="F34" s="33">
        <f>F11/1178*100</f>
        <v>16.893039049235995</v>
      </c>
      <c r="G34" s="33">
        <f>G11/1445*100</f>
        <v>14.948096885813147</v>
      </c>
      <c r="H34" s="33">
        <f>H11/1403*100</f>
        <v>17.46258018531718</v>
      </c>
      <c r="I34" s="33">
        <f>I11/1609*100</f>
        <v>18.33436917339963</v>
      </c>
      <c r="J34" s="33">
        <f>J11/1752*100</f>
        <v>20.26255707762557</v>
      </c>
      <c r="K34" s="113">
        <f>K11/1906*100</f>
        <v>19.464847848898216</v>
      </c>
      <c r="L34" s="113">
        <f>L11/1807*100</f>
        <v>23.132263420033205</v>
      </c>
      <c r="M34" s="113">
        <f>M11/M$22*100</f>
        <v>23.3201581027668</v>
      </c>
      <c r="N34" s="113">
        <f>N11/N$22*100</f>
        <v>23.988195615514336</v>
      </c>
      <c r="O34" s="113">
        <f t="shared" si="5"/>
        <v>25.341972642188626</v>
      </c>
      <c r="P34" s="113">
        <f t="shared" si="5"/>
        <v>23.405376910911965</v>
      </c>
      <c r="Q34" s="113">
        <f t="shared" si="5"/>
        <v>15.80952380952381</v>
      </c>
      <c r="R34" s="113">
        <f t="shared" si="5"/>
        <v>18.120805369127517</v>
      </c>
      <c r="S34" s="113">
        <f t="shared" si="5"/>
        <v>12.723449001051526</v>
      </c>
      <c r="T34" s="113">
        <f t="shared" si="5"/>
        <v>16.378433367243133</v>
      </c>
      <c r="U34" s="113">
        <f t="shared" si="6"/>
        <v>12.982456140350877</v>
      </c>
      <c r="V34" s="113">
        <f t="shared" si="6"/>
        <v>15.384615384615385</v>
      </c>
      <c r="W34" s="113">
        <f t="shared" si="7"/>
        <v>12.600229095074456</v>
      </c>
    </row>
    <row r="35" spans="1:23" ht="15.75">
      <c r="A35" s="17" t="s">
        <v>217</v>
      </c>
      <c r="B35" s="17"/>
      <c r="C35" s="18"/>
      <c r="D35" s="17"/>
      <c r="E35" s="18"/>
      <c r="F35" s="17"/>
      <c r="G35" s="18"/>
      <c r="H35" s="17"/>
      <c r="I35" s="29"/>
      <c r="J35" s="29"/>
      <c r="K35" s="144"/>
      <c r="L35" s="163"/>
      <c r="M35" s="163"/>
      <c r="N35" s="144"/>
      <c r="O35" s="144"/>
      <c r="P35" s="144"/>
      <c r="Q35" s="144"/>
      <c r="R35" s="163"/>
      <c r="S35" s="163"/>
      <c r="T35" s="163"/>
      <c r="U35" s="113">
        <f t="shared" si="6"/>
        <v>1.4035087719298245</v>
      </c>
      <c r="V35" s="113">
        <f t="shared" si="6"/>
        <v>4.711538461538462</v>
      </c>
      <c r="W35" s="113">
        <f t="shared" si="7"/>
        <v>4.123711340206185</v>
      </c>
    </row>
    <row r="36" spans="1:23" ht="15.75">
      <c r="A36" s="17" t="s">
        <v>96</v>
      </c>
      <c r="B36" s="33">
        <f>B13/821*100</f>
        <v>4.993909866017052</v>
      </c>
      <c r="C36" s="33">
        <f>C13/891*100</f>
        <v>4.938271604938271</v>
      </c>
      <c r="D36" s="33">
        <f>D13/930*100</f>
        <v>5.161290322580645</v>
      </c>
      <c r="E36" s="33">
        <f>E13/1039*100</f>
        <v>3.753609239653513</v>
      </c>
      <c r="F36" s="33">
        <f>F13/1178*100</f>
        <v>4.753820033955857</v>
      </c>
      <c r="G36" s="33">
        <f>G13/1445*100</f>
        <v>4.775086505190312</v>
      </c>
      <c r="H36" s="33">
        <f>H13/1403*100</f>
        <v>4.5616535994297935</v>
      </c>
      <c r="I36" s="33">
        <f>I13/1609*100</f>
        <v>2.175264139216905</v>
      </c>
      <c r="J36" s="33">
        <f>J13/1752*100</f>
        <v>2.1118721461187215</v>
      </c>
      <c r="K36" s="113">
        <f>K13/1906*100</f>
        <v>3.830010493179433</v>
      </c>
      <c r="L36" s="113">
        <v>2.1</v>
      </c>
      <c r="M36" s="113">
        <v>2.3</v>
      </c>
      <c r="N36" s="113">
        <f aca="true" t="shared" si="8" ref="N36:T39">N13/N$22*100</f>
        <v>2.6559865092748733</v>
      </c>
      <c r="O36" s="113">
        <f t="shared" si="8"/>
        <v>1.655867530597552</v>
      </c>
      <c r="P36" s="113">
        <f t="shared" si="8"/>
        <v>1.686874011597259</v>
      </c>
      <c r="Q36" s="113">
        <f t="shared" si="8"/>
        <v>1.2063492063492065</v>
      </c>
      <c r="R36" s="113">
        <f t="shared" si="8"/>
        <v>1.4261744966442953</v>
      </c>
      <c r="S36" s="113">
        <f t="shared" si="8"/>
        <v>1.1566771819137749</v>
      </c>
      <c r="T36" s="113">
        <f t="shared" si="8"/>
        <v>1.017293997965412</v>
      </c>
      <c r="U36" s="113">
        <f t="shared" si="6"/>
        <v>1.0526315789473684</v>
      </c>
      <c r="V36" s="113">
        <f t="shared" si="6"/>
        <v>1.153846153846154</v>
      </c>
      <c r="W36" s="113">
        <f t="shared" si="7"/>
        <v>2.0618556701030926</v>
      </c>
    </row>
    <row r="37" spans="1:23" ht="15.75">
      <c r="A37" s="15" t="s">
        <v>97</v>
      </c>
      <c r="B37" s="33">
        <f>B14/821*100</f>
        <v>13.763702801461633</v>
      </c>
      <c r="C37" s="33">
        <f>C14/891*100</f>
        <v>10.549943883277217</v>
      </c>
      <c r="D37" s="33">
        <f>D14/930*100</f>
        <v>10.21505376344086</v>
      </c>
      <c r="E37" s="33">
        <f>E14/1039*100</f>
        <v>10.68334937439846</v>
      </c>
      <c r="F37" s="33">
        <f>F14/1178*100</f>
        <v>8.998302207130731</v>
      </c>
      <c r="G37" s="33">
        <f>G14/1445*100</f>
        <v>12.387543252595155</v>
      </c>
      <c r="H37" s="33">
        <f>H14/1403*100</f>
        <v>8.766928011404133</v>
      </c>
      <c r="I37" s="33">
        <f>I14/1609*100</f>
        <v>10.565568676196396</v>
      </c>
      <c r="J37" s="33">
        <f>J14/1752*100</f>
        <v>8.504566210045663</v>
      </c>
      <c r="K37" s="113">
        <f>K14/1906*100</f>
        <v>9.338929695697797</v>
      </c>
      <c r="L37" s="113">
        <f>L14/1807*100</f>
        <v>11.455451023796348</v>
      </c>
      <c r="M37" s="113">
        <f>M14/M$22*100</f>
        <v>12.196499153020893</v>
      </c>
      <c r="N37" s="113">
        <f t="shared" si="8"/>
        <v>11.84654300168634</v>
      </c>
      <c r="O37" s="113">
        <f t="shared" si="8"/>
        <v>12.16702663786897</v>
      </c>
      <c r="P37" s="113">
        <f t="shared" si="8"/>
        <v>10.595677385345283</v>
      </c>
      <c r="Q37" s="113">
        <f t="shared" si="8"/>
        <v>9.714285714285714</v>
      </c>
      <c r="R37" s="113">
        <f t="shared" si="8"/>
        <v>8.557046979865772</v>
      </c>
      <c r="S37" s="113">
        <f t="shared" si="8"/>
        <v>11.67192429022082</v>
      </c>
      <c r="T37" s="113">
        <f t="shared" si="8"/>
        <v>10.681586978636826</v>
      </c>
      <c r="U37" s="113">
        <f t="shared" si="6"/>
        <v>11.345029239766081</v>
      </c>
      <c r="V37" s="113">
        <f t="shared" si="6"/>
        <v>12.788461538461537</v>
      </c>
      <c r="W37" s="113">
        <f t="shared" si="7"/>
        <v>13.516609392898053</v>
      </c>
    </row>
    <row r="38" spans="1:23" ht="15.75">
      <c r="A38" s="17" t="s">
        <v>98</v>
      </c>
      <c r="B38" s="33">
        <f>B15/821*100</f>
        <v>2.679658952496955</v>
      </c>
      <c r="C38" s="33">
        <f>C15/891*100</f>
        <v>2.0202020202020203</v>
      </c>
      <c r="D38" s="33">
        <f>D15/930*100</f>
        <v>2.4731182795698925</v>
      </c>
      <c r="E38" s="33">
        <f>E15/1039*100</f>
        <v>2.4061597690086622</v>
      </c>
      <c r="F38" s="33">
        <f>F15/1178*100</f>
        <v>4.244482173174872</v>
      </c>
      <c r="G38" s="33">
        <f>G15/1445*100</f>
        <v>2.768166089965398</v>
      </c>
      <c r="H38" s="33">
        <f>H15/1403*100</f>
        <v>2.993585174625802</v>
      </c>
      <c r="I38" s="33">
        <f>I15/1609*100</f>
        <v>3.045369794903667</v>
      </c>
      <c r="J38" s="33">
        <f>J15/1752*100</f>
        <v>2.853881278538813</v>
      </c>
      <c r="K38" s="113">
        <f>K15/1906*100</f>
        <v>2.5183630640083945</v>
      </c>
      <c r="L38" s="113">
        <f>L15/1807*100</f>
        <v>3.2097399003873823</v>
      </c>
      <c r="M38" s="113">
        <f>M15/M$22*100</f>
        <v>2.484472049689441</v>
      </c>
      <c r="N38" s="113">
        <f t="shared" si="8"/>
        <v>2.360876897133221</v>
      </c>
      <c r="O38" s="113">
        <f t="shared" si="8"/>
        <v>1.8718502519798417</v>
      </c>
      <c r="P38" s="113">
        <f t="shared" si="8"/>
        <v>1.4232999472851873</v>
      </c>
      <c r="Q38" s="113">
        <f t="shared" si="8"/>
        <v>1.1428571428571428</v>
      </c>
      <c r="R38" s="113">
        <f t="shared" si="8"/>
        <v>1.0906040268456376</v>
      </c>
      <c r="S38" s="113">
        <f t="shared" si="8"/>
        <v>1.0515247108307046</v>
      </c>
      <c r="T38" s="113">
        <f t="shared" si="8"/>
        <v>1.4242115971515767</v>
      </c>
      <c r="U38" s="113">
        <f t="shared" si="6"/>
        <v>1.0526315789473684</v>
      </c>
      <c r="V38" s="113">
        <f t="shared" si="6"/>
        <v>1.9230769230769231</v>
      </c>
      <c r="W38" s="113">
        <f t="shared" si="7"/>
        <v>0.9163802978235969</v>
      </c>
    </row>
    <row r="39" spans="1:23" ht="15.75">
      <c r="A39" s="22" t="s">
        <v>99</v>
      </c>
      <c r="B39" s="33">
        <f>B16/821*100</f>
        <v>1.0962241169305724</v>
      </c>
      <c r="C39" s="33">
        <f>C16/891*100</f>
        <v>0.5611672278338945</v>
      </c>
      <c r="D39" s="33">
        <f>D16/930*100</f>
        <v>0.7526881720430108</v>
      </c>
      <c r="E39" s="33">
        <f>E16/1039*100</f>
        <v>1.4436958614051971</v>
      </c>
      <c r="F39" s="33">
        <f>F16/1178*100</f>
        <v>1.6129032258064515</v>
      </c>
      <c r="G39" s="33">
        <f>G16/1445*100</f>
        <v>0.8304498269896194</v>
      </c>
      <c r="H39" s="33">
        <f>H16/1403*100</f>
        <v>1.069137562366358</v>
      </c>
      <c r="I39" s="33">
        <f>I16/1609*100</f>
        <v>0.8079552517091362</v>
      </c>
      <c r="J39" s="33">
        <f>J16/1752*100</f>
        <v>0.8561643835616438</v>
      </c>
      <c r="K39" s="113">
        <f>K16/1906*100</f>
        <v>0.6820566631689402</v>
      </c>
      <c r="L39" s="113">
        <f>L16/1807*100</f>
        <v>1.2174875484228</v>
      </c>
      <c r="M39" s="113">
        <f>M16/M$22*100</f>
        <v>1.637492941840768</v>
      </c>
      <c r="N39" s="113">
        <f t="shared" si="8"/>
        <v>1.433389544688027</v>
      </c>
      <c r="O39" s="113">
        <f t="shared" si="8"/>
        <v>2.0158387329013676</v>
      </c>
      <c r="P39" s="113">
        <f t="shared" si="8"/>
        <v>1.4232999472851873</v>
      </c>
      <c r="Q39" s="113">
        <f t="shared" si="8"/>
        <v>0.9523809523809524</v>
      </c>
      <c r="R39" s="113">
        <f t="shared" si="8"/>
        <v>1.4261744966442953</v>
      </c>
      <c r="S39" s="113">
        <f t="shared" si="8"/>
        <v>0.9463722397476341</v>
      </c>
      <c r="T39" s="113">
        <f t="shared" si="8"/>
        <v>0.7121057985757884</v>
      </c>
      <c r="U39" s="113">
        <f t="shared" si="6"/>
        <v>0.46783625730994155</v>
      </c>
      <c r="V39" s="113">
        <f t="shared" si="6"/>
        <v>0.9615384615384616</v>
      </c>
      <c r="W39" s="113">
        <f t="shared" si="7"/>
        <v>0.45819014891179843</v>
      </c>
    </row>
    <row r="40" spans="1:23" ht="15.75">
      <c r="A40" s="102"/>
      <c r="B40" s="102"/>
      <c r="C40" s="103"/>
      <c r="D40" s="102"/>
      <c r="E40" s="103"/>
      <c r="F40" s="102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90"/>
      <c r="V40" s="190"/>
      <c r="W40" s="190"/>
    </row>
    <row r="41" spans="1:23" ht="15.75">
      <c r="A41" s="130" t="s">
        <v>122</v>
      </c>
      <c r="B41" s="33">
        <f>B18/821*100</f>
        <v>34.59196102314251</v>
      </c>
      <c r="C41" s="33">
        <f>C18/891*100</f>
        <v>34.792368125701465</v>
      </c>
      <c r="D41" s="33">
        <f>D18/930*100</f>
        <v>29.89247311827957</v>
      </c>
      <c r="E41" s="33">
        <f>E18/1039*100</f>
        <v>26.85274302213667</v>
      </c>
      <c r="F41" s="33">
        <f>F18/1178*100</f>
        <v>26.31578947368421</v>
      </c>
      <c r="G41" s="33">
        <f>G18/1445*100</f>
        <v>33.910034602076124</v>
      </c>
      <c r="H41" s="33">
        <f>H18/1403*100</f>
        <v>32.3592302209551</v>
      </c>
      <c r="I41" s="33">
        <f>I18/1609*100</f>
        <v>30.453697949036666</v>
      </c>
      <c r="J41" s="33">
        <f>J18/1752*100</f>
        <v>29.96575342465753</v>
      </c>
      <c r="K41" s="113">
        <v>26.7</v>
      </c>
      <c r="L41" s="113">
        <f>L18/1807*100</f>
        <v>22.468179302711675</v>
      </c>
      <c r="M41" s="113">
        <f aca="true" t="shared" si="9" ref="M41:R41">M18/M$22*100</f>
        <v>19.536984754376057</v>
      </c>
      <c r="N41" s="113">
        <f t="shared" si="9"/>
        <v>19.983136593591905</v>
      </c>
      <c r="O41" s="113">
        <f t="shared" si="9"/>
        <v>24.550035997120233</v>
      </c>
      <c r="P41" s="113">
        <f t="shared" si="9"/>
        <v>27.780706378492354</v>
      </c>
      <c r="Q41" s="113">
        <f t="shared" si="9"/>
        <v>31.936507936507937</v>
      </c>
      <c r="R41" s="113">
        <f t="shared" si="9"/>
        <v>33.808724832214764</v>
      </c>
      <c r="S41" s="113">
        <f aca="true" t="shared" si="10" ref="S41:T44">S18/S$22*100</f>
        <v>35.75184016824395</v>
      </c>
      <c r="T41" s="113">
        <f t="shared" si="10"/>
        <v>38.555442522889116</v>
      </c>
      <c r="U41" s="113">
        <f t="shared" si="6"/>
        <v>43.27485380116959</v>
      </c>
      <c r="V41" s="113">
        <f t="shared" si="6"/>
        <v>38.75</v>
      </c>
      <c r="W41" s="113">
        <f>W18/W$22*100</f>
        <v>36.42611683848797</v>
      </c>
    </row>
    <row r="42" spans="1:23" ht="15.75">
      <c r="A42" s="17" t="s">
        <v>100</v>
      </c>
      <c r="B42" s="33">
        <f>B19/821*100</f>
        <v>60.53593179049939</v>
      </c>
      <c r="C42" s="33">
        <f>C19/891*100</f>
        <v>62.065095398428724</v>
      </c>
      <c r="D42" s="33">
        <f>D19/930*100</f>
        <v>66.98924731182797</v>
      </c>
      <c r="E42" s="33">
        <f>E19/1039*100</f>
        <v>67.37247353224254</v>
      </c>
      <c r="F42" s="33">
        <f>F19/1178*100</f>
        <v>67.48726655348048</v>
      </c>
      <c r="G42" s="33">
        <f>G19/1445*100</f>
        <v>62.90657439446367</v>
      </c>
      <c r="H42" s="33">
        <f>H19/1403*100</f>
        <v>64.64718460441911</v>
      </c>
      <c r="I42" s="33">
        <f>I19/1609*100</f>
        <v>65.1336233685519</v>
      </c>
      <c r="J42" s="33">
        <f>J19/1752*100</f>
        <v>65.98173515981736</v>
      </c>
      <c r="K42" s="113">
        <f>K19/1906*100</f>
        <v>69.98950682056663</v>
      </c>
      <c r="L42" s="113">
        <f>L19/1807*100</f>
        <v>73.82401770890979</v>
      </c>
      <c r="M42" s="113">
        <v>77.7</v>
      </c>
      <c r="N42" s="113">
        <f>N19/N$22*100</f>
        <v>76.72849915682967</v>
      </c>
      <c r="O42" s="113">
        <f>O19/O$22*100</f>
        <v>71.92224622030238</v>
      </c>
      <c r="P42" s="113">
        <f>P19/P$22*100</f>
        <v>68.52925672113864</v>
      </c>
      <c r="Q42" s="113">
        <f>Q19/Q$22*100</f>
        <v>65.2063492063492</v>
      </c>
      <c r="R42" s="113">
        <f>R19/R$22*100</f>
        <v>62.16442953020134</v>
      </c>
      <c r="S42" s="113">
        <f t="shared" si="10"/>
        <v>60.672975814931654</v>
      </c>
      <c r="T42" s="113">
        <f t="shared" si="10"/>
        <v>58.290946083418106</v>
      </c>
      <c r="U42" s="113">
        <f t="shared" si="6"/>
        <v>52.865497076023395</v>
      </c>
      <c r="V42" s="113">
        <f t="shared" si="6"/>
        <v>57.11538461538461</v>
      </c>
      <c r="W42" s="113">
        <f>W19/W$22*100</f>
        <v>60.710194730813285</v>
      </c>
    </row>
    <row r="43" spans="1:23" ht="15.75">
      <c r="A43" s="15" t="s">
        <v>101</v>
      </c>
      <c r="B43" s="33">
        <f>B20/821*100</f>
        <v>4.750304506699147</v>
      </c>
      <c r="C43" s="33">
        <f>C20/891*100</f>
        <v>3.1425364758698096</v>
      </c>
      <c r="D43" s="33">
        <f>D20/930*100</f>
        <v>3.118279569892473</v>
      </c>
      <c r="E43" s="33">
        <f>E20/1039*100</f>
        <v>5.582290664100096</v>
      </c>
      <c r="F43" s="33">
        <f>F20/1178*100</f>
        <v>6.196943972835315</v>
      </c>
      <c r="G43" s="33">
        <f>G20/1445*100</f>
        <v>3.1141868512110724</v>
      </c>
      <c r="H43" s="33">
        <f>H20/1403*100</f>
        <v>2.851033499643621</v>
      </c>
      <c r="I43" s="33">
        <f>I20/1609*100</f>
        <v>4.35052827843381</v>
      </c>
      <c r="J43" s="33">
        <v>4</v>
      </c>
      <c r="K43" s="113">
        <f>K20/1906*100</f>
        <v>3.2004197271773345</v>
      </c>
      <c r="L43" s="113">
        <v>3.6</v>
      </c>
      <c r="M43" s="113">
        <f>M20/M$22*100</f>
        <v>2.6538678712591754</v>
      </c>
      <c r="N43" s="113">
        <v>3.3</v>
      </c>
      <c r="O43" s="113">
        <f>O20/O$22*100</f>
        <v>3.5277177825773935</v>
      </c>
      <c r="P43" s="113">
        <f>P20/P$22*100</f>
        <v>3.6373220875065893</v>
      </c>
      <c r="Q43" s="113">
        <f>Q20/Q$22*100</f>
        <v>2.7936507936507935</v>
      </c>
      <c r="R43" s="113">
        <f>R20/R$22*100</f>
        <v>3.942953020134228</v>
      </c>
      <c r="S43" s="113">
        <f t="shared" si="10"/>
        <v>3.3648790746582544</v>
      </c>
      <c r="T43" s="113">
        <f t="shared" si="10"/>
        <v>3.0518819938962363</v>
      </c>
      <c r="U43" s="113">
        <f t="shared" si="6"/>
        <v>3.7426900584795324</v>
      </c>
      <c r="V43" s="113">
        <f t="shared" si="6"/>
        <v>4.038461538461538</v>
      </c>
      <c r="W43" s="113">
        <f>W20/W$22*100</f>
        <v>2.6345933562428407</v>
      </c>
    </row>
    <row r="44" spans="1:23" ht="15.75">
      <c r="A44" s="146" t="s">
        <v>121</v>
      </c>
      <c r="B44" s="34">
        <f>B21/821*100</f>
        <v>0.12180267965895249</v>
      </c>
      <c r="C44" s="34"/>
      <c r="D44" s="34"/>
      <c r="E44" s="34">
        <f>E21/1039*100</f>
        <v>0.192492781520693</v>
      </c>
      <c r="F44" s="34"/>
      <c r="G44" s="34">
        <f>G21/1445*100</f>
        <v>0.06920415224913494</v>
      </c>
      <c r="H44" s="34">
        <f>H21/1403*100</f>
        <v>0.14255167498218105</v>
      </c>
      <c r="I44" s="34">
        <f>I21/1609*100</f>
        <v>0.06215040397762585</v>
      </c>
      <c r="J44" s="34"/>
      <c r="K44" s="34">
        <f>K21/1906*100</f>
        <v>0.05246589716684155</v>
      </c>
      <c r="L44" s="34">
        <f>L21/1807*100</f>
        <v>0.05534034311012728</v>
      </c>
      <c r="M44" s="113">
        <f>M21/M$22*100</f>
        <v>0.0564652738565782</v>
      </c>
      <c r="N44" s="113">
        <f>N21/N$22*100</f>
        <v>0.042158516020236084</v>
      </c>
      <c r="O44" s="113"/>
      <c r="P44" s="113">
        <f>P21/P$22*100</f>
        <v>0.05271481286241434</v>
      </c>
      <c r="Q44" s="113">
        <f>Q21/Q$22*100</f>
        <v>0.06349206349206349</v>
      </c>
      <c r="R44" s="113">
        <f>R21/R$22*100</f>
        <v>0.08389261744966443</v>
      </c>
      <c r="S44" s="113">
        <f t="shared" si="10"/>
        <v>0.2103049421661409</v>
      </c>
      <c r="T44" s="113">
        <f t="shared" si="10"/>
        <v>0.10172939979654119</v>
      </c>
      <c r="U44" s="113">
        <f t="shared" si="6"/>
        <v>0.11695906432748539</v>
      </c>
      <c r="V44" s="113">
        <f t="shared" si="6"/>
        <v>0.09615384615384616</v>
      </c>
      <c r="W44" s="113">
        <f>W21/W$22*100</f>
        <v>0.22909507445589922</v>
      </c>
    </row>
    <row r="45" spans="1:23" ht="15.75">
      <c r="A45" s="14" t="s">
        <v>7</v>
      </c>
      <c r="B45" s="32">
        <f aca="true" t="shared" si="11" ref="B45:I45">SUM(B41:B44)</f>
        <v>100</v>
      </c>
      <c r="C45" s="42">
        <f t="shared" si="11"/>
        <v>100</v>
      </c>
      <c r="D45" s="32">
        <f t="shared" si="11"/>
        <v>100.00000000000001</v>
      </c>
      <c r="E45" s="42">
        <f t="shared" si="11"/>
        <v>100.00000000000001</v>
      </c>
      <c r="F45" s="32">
        <f t="shared" si="11"/>
        <v>100</v>
      </c>
      <c r="G45" s="42">
        <f t="shared" si="11"/>
        <v>100</v>
      </c>
      <c r="H45" s="32">
        <f t="shared" si="11"/>
        <v>100.00000000000001</v>
      </c>
      <c r="I45" s="32">
        <f t="shared" si="11"/>
        <v>100</v>
      </c>
      <c r="J45" s="32">
        <v>100</v>
      </c>
      <c r="K45" s="32">
        <v>100</v>
      </c>
      <c r="L45" s="32">
        <v>100</v>
      </c>
      <c r="M45" s="32">
        <v>100</v>
      </c>
      <c r="N45" s="32">
        <v>100</v>
      </c>
      <c r="O45" s="32">
        <v>100</v>
      </c>
      <c r="P45" s="32">
        <v>100</v>
      </c>
      <c r="Q45" s="32">
        <v>100</v>
      </c>
      <c r="R45" s="32">
        <v>100</v>
      </c>
      <c r="S45" s="32">
        <v>100</v>
      </c>
      <c r="T45" s="32">
        <v>100</v>
      </c>
      <c r="U45" s="32">
        <f>SUM(U41:U44)</f>
        <v>100.00000000000001</v>
      </c>
      <c r="V45" s="32">
        <f>SUM(V41:V44)</f>
        <v>99.99999999999999</v>
      </c>
      <c r="W45" s="32">
        <f>SUM(W41:W44)</f>
        <v>100</v>
      </c>
    </row>
  </sheetData>
  <sheetProtection/>
  <mergeCells count="6">
    <mergeCell ref="A25:A26"/>
    <mergeCell ref="A2:A3"/>
    <mergeCell ref="A1:V1"/>
    <mergeCell ref="A24:V24"/>
    <mergeCell ref="B3:W3"/>
    <mergeCell ref="B26:W26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47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44.8515625" style="0" customWidth="1"/>
    <col min="10" max="10" width="10.28125" style="0" customWidth="1"/>
  </cols>
  <sheetData>
    <row r="1" spans="1:13" ht="21.75" customHeight="1">
      <c r="A1" s="307" t="s">
        <v>232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4" s="132" customFormat="1" ht="30.75" customHeight="1">
      <c r="A2" s="133" t="s">
        <v>79</v>
      </c>
      <c r="B2" s="191" t="s">
        <v>17</v>
      </c>
      <c r="C2" s="191" t="s">
        <v>18</v>
      </c>
      <c r="D2" s="191" t="s">
        <v>19</v>
      </c>
      <c r="E2" s="191" t="s">
        <v>20</v>
      </c>
      <c r="F2" s="191" t="s">
        <v>21</v>
      </c>
      <c r="G2" s="191" t="s">
        <v>22</v>
      </c>
      <c r="H2" s="191" t="s">
        <v>23</v>
      </c>
      <c r="I2" s="191" t="s">
        <v>24</v>
      </c>
      <c r="J2" s="191" t="s">
        <v>25</v>
      </c>
      <c r="K2" s="191" t="s">
        <v>26</v>
      </c>
      <c r="L2" s="191" t="s">
        <v>27</v>
      </c>
      <c r="M2" s="192" t="s">
        <v>28</v>
      </c>
      <c r="N2" s="193"/>
    </row>
    <row r="3" spans="1:14" s="132" customFormat="1" ht="12.75" customHeight="1">
      <c r="A3" s="194" t="s">
        <v>143</v>
      </c>
      <c r="B3" s="269"/>
      <c r="C3" s="270"/>
      <c r="D3" s="270"/>
      <c r="E3" s="270"/>
      <c r="F3" s="270"/>
      <c r="G3" s="278"/>
      <c r="H3" s="278"/>
      <c r="I3" s="278"/>
      <c r="J3" s="270"/>
      <c r="K3" s="270"/>
      <c r="L3" s="270"/>
      <c r="M3" s="272"/>
      <c r="N3" s="199"/>
    </row>
    <row r="4" spans="1:14" s="132" customFormat="1" ht="12.75" customHeight="1">
      <c r="A4" s="194" t="s">
        <v>144</v>
      </c>
      <c r="B4" s="269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2"/>
      <c r="N4" s="199"/>
    </row>
    <row r="5" spans="1:14" s="132" customFormat="1" ht="12.75" customHeight="1">
      <c r="A5" s="194" t="s">
        <v>145</v>
      </c>
      <c r="B5" s="269"/>
      <c r="C5" s="270"/>
      <c r="D5" s="270"/>
      <c r="E5" s="270"/>
      <c r="F5" s="278"/>
      <c r="G5" s="278"/>
      <c r="H5" s="278"/>
      <c r="I5" s="278"/>
      <c r="J5" s="270"/>
      <c r="K5" s="270"/>
      <c r="L5" s="270"/>
      <c r="M5" s="272"/>
      <c r="N5" s="199"/>
    </row>
    <row r="6" spans="1:14" s="132" customFormat="1" ht="12.75" customHeight="1">
      <c r="A6" s="194" t="s">
        <v>146</v>
      </c>
      <c r="B6" s="269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2"/>
      <c r="N6" s="201"/>
    </row>
    <row r="7" spans="1:14" s="132" customFormat="1" ht="12.75" customHeight="1">
      <c r="A7" s="194" t="s">
        <v>147</v>
      </c>
      <c r="B7" s="269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2"/>
      <c r="N7" s="199"/>
    </row>
    <row r="8" spans="1:14" s="132" customFormat="1" ht="12.75" customHeight="1">
      <c r="A8" s="194" t="s">
        <v>148</v>
      </c>
      <c r="B8" s="269"/>
      <c r="C8" s="270"/>
      <c r="D8" s="270"/>
      <c r="E8" s="270"/>
      <c r="F8" s="270"/>
      <c r="G8" s="270"/>
      <c r="H8" s="270"/>
      <c r="I8" s="270"/>
      <c r="J8" s="270"/>
      <c r="K8" s="270"/>
      <c r="L8" s="270"/>
      <c r="M8" s="272"/>
      <c r="N8" s="201"/>
    </row>
    <row r="9" spans="1:14" s="132" customFormat="1" ht="12.75" customHeight="1">
      <c r="A9" s="194" t="s">
        <v>149</v>
      </c>
      <c r="B9" s="279"/>
      <c r="C9" s="278"/>
      <c r="D9" s="278"/>
      <c r="E9" s="278"/>
      <c r="F9" s="271">
        <v>1</v>
      </c>
      <c r="G9" s="271">
        <v>2</v>
      </c>
      <c r="H9" s="271"/>
      <c r="I9" s="271"/>
      <c r="J9" s="271"/>
      <c r="K9" s="271"/>
      <c r="L9" s="271"/>
      <c r="M9" s="274"/>
      <c r="N9" s="201"/>
    </row>
    <row r="10" spans="1:14" s="132" customFormat="1" ht="12.75" customHeight="1">
      <c r="A10" s="194" t="s">
        <v>150</v>
      </c>
      <c r="B10" s="280">
        <v>1</v>
      </c>
      <c r="C10" s="281">
        <v>1</v>
      </c>
      <c r="D10" s="281">
        <v>1</v>
      </c>
      <c r="E10" s="281">
        <v>2</v>
      </c>
      <c r="F10" s="281">
        <v>1</v>
      </c>
      <c r="G10" s="281">
        <v>1</v>
      </c>
      <c r="H10" s="270"/>
      <c r="I10" s="281"/>
      <c r="J10" s="281"/>
      <c r="K10" s="270"/>
      <c r="L10" s="281"/>
      <c r="M10" s="282"/>
      <c r="N10" s="201"/>
    </row>
    <row r="11" spans="1:14" s="132" customFormat="1" ht="12.75" customHeight="1">
      <c r="A11" s="194" t="s">
        <v>151</v>
      </c>
      <c r="B11" s="273">
        <v>8</v>
      </c>
      <c r="C11" s="271">
        <v>12</v>
      </c>
      <c r="D11" s="271">
        <v>11</v>
      </c>
      <c r="E11" s="271">
        <v>8</v>
      </c>
      <c r="F11" s="271">
        <v>7</v>
      </c>
      <c r="G11" s="271">
        <v>8</v>
      </c>
      <c r="H11" s="271"/>
      <c r="I11" s="271"/>
      <c r="J11" s="271"/>
      <c r="K11" s="271"/>
      <c r="L11" s="271"/>
      <c r="M11" s="274"/>
      <c r="N11" s="201"/>
    </row>
    <row r="12" spans="1:14" s="132" customFormat="1" ht="12.75" customHeight="1">
      <c r="A12" s="194" t="s">
        <v>152</v>
      </c>
      <c r="B12" s="279"/>
      <c r="C12" s="278"/>
      <c r="D12" s="278"/>
      <c r="E12" s="278"/>
      <c r="F12" s="270"/>
      <c r="G12" s="270"/>
      <c r="H12" s="270"/>
      <c r="I12" s="281"/>
      <c r="J12" s="281"/>
      <c r="K12" s="271"/>
      <c r="L12" s="271"/>
      <c r="M12" s="290"/>
      <c r="N12" s="201"/>
    </row>
    <row r="13" spans="1:14" s="132" customFormat="1" ht="12.75" customHeight="1">
      <c r="A13" s="194" t="s">
        <v>153</v>
      </c>
      <c r="B13" s="273">
        <v>2</v>
      </c>
      <c r="C13" s="271">
        <v>2</v>
      </c>
      <c r="D13" s="271">
        <v>2</v>
      </c>
      <c r="E13" s="271">
        <v>2</v>
      </c>
      <c r="F13" s="271">
        <v>0</v>
      </c>
      <c r="G13" s="278"/>
      <c r="H13" s="271"/>
      <c r="I13" s="271"/>
      <c r="J13" s="271"/>
      <c r="K13" s="271"/>
      <c r="L13" s="271"/>
      <c r="M13" s="274"/>
      <c r="N13" s="201"/>
    </row>
    <row r="14" spans="1:14" s="132" customFormat="1" ht="12.75" customHeight="1">
      <c r="A14" s="194" t="s">
        <v>154</v>
      </c>
      <c r="B14" s="273">
        <v>1</v>
      </c>
      <c r="C14" s="271">
        <v>1</v>
      </c>
      <c r="D14" s="271">
        <v>1</v>
      </c>
      <c r="E14" s="271">
        <v>0</v>
      </c>
      <c r="F14" s="278"/>
      <c r="G14" s="278"/>
      <c r="H14" s="271"/>
      <c r="I14" s="271"/>
      <c r="J14" s="271"/>
      <c r="K14" s="271"/>
      <c r="L14" s="271"/>
      <c r="M14" s="274"/>
      <c r="N14" s="201"/>
    </row>
    <row r="15" spans="1:14" s="132" customFormat="1" ht="12.75" customHeight="1">
      <c r="A15" s="194" t="s">
        <v>155</v>
      </c>
      <c r="B15" s="273">
        <v>2</v>
      </c>
      <c r="C15" s="271">
        <v>1</v>
      </c>
      <c r="D15" s="271">
        <v>1</v>
      </c>
      <c r="E15" s="271">
        <v>2</v>
      </c>
      <c r="F15" s="271">
        <v>2</v>
      </c>
      <c r="G15" s="271">
        <v>1</v>
      </c>
      <c r="H15" s="271"/>
      <c r="I15" s="271"/>
      <c r="J15" s="271"/>
      <c r="K15" s="271"/>
      <c r="L15" s="281"/>
      <c r="M15" s="282"/>
      <c r="N15" s="201"/>
    </row>
    <row r="16" spans="1:14" s="132" customFormat="1" ht="12.75" customHeight="1">
      <c r="A16" s="194" t="s">
        <v>156</v>
      </c>
      <c r="B16" s="279"/>
      <c r="C16" s="278"/>
      <c r="D16" s="278"/>
      <c r="E16" s="271">
        <v>1</v>
      </c>
      <c r="F16" s="271">
        <v>0</v>
      </c>
      <c r="G16" s="271">
        <v>1</v>
      </c>
      <c r="H16" s="271"/>
      <c r="I16" s="271"/>
      <c r="J16" s="271"/>
      <c r="K16" s="271"/>
      <c r="L16" s="271"/>
      <c r="M16" s="290"/>
      <c r="N16" s="201"/>
    </row>
    <row r="17" spans="1:14" s="132" customFormat="1" ht="12.75" customHeight="1">
      <c r="A17" s="194" t="s">
        <v>157</v>
      </c>
      <c r="B17" s="280">
        <v>5</v>
      </c>
      <c r="C17" s="271">
        <v>3</v>
      </c>
      <c r="D17" s="271">
        <v>3</v>
      </c>
      <c r="E17" s="271">
        <v>3</v>
      </c>
      <c r="F17" s="271">
        <v>3</v>
      </c>
      <c r="G17" s="281">
        <v>1</v>
      </c>
      <c r="H17" s="281"/>
      <c r="I17" s="281"/>
      <c r="J17" s="281"/>
      <c r="K17" s="271"/>
      <c r="L17" s="271"/>
      <c r="M17" s="282"/>
      <c r="N17" s="201"/>
    </row>
    <row r="18" spans="1:14" s="132" customFormat="1" ht="12.75" customHeight="1">
      <c r="A18" s="194" t="s">
        <v>158</v>
      </c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2"/>
      <c r="N18" s="201"/>
    </row>
    <row r="19" spans="1:14" s="132" customFormat="1" ht="12.75" customHeight="1">
      <c r="A19" s="194" t="s">
        <v>159</v>
      </c>
      <c r="B19" s="273">
        <v>21</v>
      </c>
      <c r="C19" s="271">
        <v>22</v>
      </c>
      <c r="D19" s="271">
        <v>19</v>
      </c>
      <c r="E19" s="271">
        <v>18</v>
      </c>
      <c r="F19" s="271">
        <v>18</v>
      </c>
      <c r="G19" s="271">
        <v>22</v>
      </c>
      <c r="H19" s="271"/>
      <c r="I19" s="271"/>
      <c r="J19" s="271"/>
      <c r="K19" s="271"/>
      <c r="L19" s="271"/>
      <c r="M19" s="274"/>
      <c r="N19" s="201"/>
    </row>
    <row r="20" spans="1:14" s="132" customFormat="1" ht="12.75" customHeight="1">
      <c r="A20" s="194" t="s">
        <v>160</v>
      </c>
      <c r="B20" s="273">
        <v>2</v>
      </c>
      <c r="C20" s="271">
        <v>2</v>
      </c>
      <c r="D20" s="271">
        <v>2</v>
      </c>
      <c r="E20" s="271">
        <v>2</v>
      </c>
      <c r="F20" s="281">
        <v>1</v>
      </c>
      <c r="G20" s="281">
        <v>1</v>
      </c>
      <c r="H20" s="281"/>
      <c r="I20" s="281"/>
      <c r="J20" s="281"/>
      <c r="K20" s="281"/>
      <c r="L20" s="271"/>
      <c r="M20" s="274"/>
      <c r="N20" s="201"/>
    </row>
    <row r="21" spans="1:14" s="132" customFormat="1" ht="12.75" customHeight="1">
      <c r="A21" s="194" t="s">
        <v>161</v>
      </c>
      <c r="B21" s="273">
        <v>6</v>
      </c>
      <c r="C21" s="271">
        <v>8</v>
      </c>
      <c r="D21" s="271">
        <v>8</v>
      </c>
      <c r="E21" s="271">
        <v>8</v>
      </c>
      <c r="F21" s="271">
        <v>7</v>
      </c>
      <c r="G21" s="271">
        <v>13</v>
      </c>
      <c r="H21" s="271"/>
      <c r="I21" s="271"/>
      <c r="J21" s="271"/>
      <c r="K21" s="271"/>
      <c r="L21" s="271"/>
      <c r="M21" s="274"/>
      <c r="N21" s="201"/>
    </row>
    <row r="22" spans="1:14" s="132" customFormat="1" ht="12.75" customHeight="1">
      <c r="A22" s="194" t="s">
        <v>162</v>
      </c>
      <c r="B22" s="280">
        <v>0</v>
      </c>
      <c r="C22" s="281">
        <v>1</v>
      </c>
      <c r="D22" s="281">
        <v>1</v>
      </c>
      <c r="E22" s="271">
        <v>0</v>
      </c>
      <c r="F22" s="278"/>
      <c r="G22" s="278"/>
      <c r="H22" s="271"/>
      <c r="I22" s="271"/>
      <c r="J22" s="271"/>
      <c r="K22" s="271"/>
      <c r="L22" s="271"/>
      <c r="M22" s="282"/>
      <c r="N22" s="201"/>
    </row>
    <row r="23" spans="1:14" s="132" customFormat="1" ht="12.75" customHeight="1">
      <c r="A23" s="194" t="s">
        <v>163</v>
      </c>
      <c r="B23" s="273">
        <v>5</v>
      </c>
      <c r="C23" s="271">
        <v>6</v>
      </c>
      <c r="D23" s="271">
        <v>4</v>
      </c>
      <c r="E23" s="271">
        <v>4</v>
      </c>
      <c r="F23" s="271">
        <v>4</v>
      </c>
      <c r="G23" s="271">
        <v>4</v>
      </c>
      <c r="H23" s="271"/>
      <c r="I23" s="271"/>
      <c r="J23" s="271"/>
      <c r="K23" s="271"/>
      <c r="L23" s="271"/>
      <c r="M23" s="274"/>
      <c r="N23" s="201"/>
    </row>
    <row r="24" spans="1:14" s="131" customFormat="1" ht="12.75" customHeight="1">
      <c r="A24" s="134" t="s">
        <v>164</v>
      </c>
      <c r="B24" s="273">
        <v>13</v>
      </c>
      <c r="C24" s="271">
        <v>8</v>
      </c>
      <c r="D24" s="271">
        <v>5</v>
      </c>
      <c r="E24" s="271">
        <v>8</v>
      </c>
      <c r="F24" s="271">
        <v>9</v>
      </c>
      <c r="G24" s="271">
        <v>17</v>
      </c>
      <c r="H24" s="271"/>
      <c r="I24" s="271"/>
      <c r="J24" s="271"/>
      <c r="K24" s="271"/>
      <c r="L24" s="271"/>
      <c r="M24" s="274"/>
      <c r="N24" s="203"/>
    </row>
    <row r="25" spans="1:14" s="131" customFormat="1" ht="12.75" customHeight="1">
      <c r="A25" s="134" t="s">
        <v>165</v>
      </c>
      <c r="B25" s="273">
        <v>1</v>
      </c>
      <c r="C25" s="271">
        <v>1</v>
      </c>
      <c r="D25" s="271">
        <v>1</v>
      </c>
      <c r="E25" s="278"/>
      <c r="F25" s="278"/>
      <c r="G25" s="278"/>
      <c r="H25" s="271"/>
      <c r="I25" s="278"/>
      <c r="J25" s="271"/>
      <c r="K25" s="271"/>
      <c r="L25" s="271"/>
      <c r="M25" s="282"/>
      <c r="N25" s="204"/>
    </row>
    <row r="26" spans="1:14" s="131" customFormat="1" ht="12.75" customHeight="1">
      <c r="A26" s="134" t="s">
        <v>166</v>
      </c>
      <c r="B26" s="273">
        <v>31</v>
      </c>
      <c r="C26" s="271">
        <v>28</v>
      </c>
      <c r="D26" s="271">
        <v>22</v>
      </c>
      <c r="E26" s="271">
        <v>16</v>
      </c>
      <c r="F26" s="271">
        <v>17</v>
      </c>
      <c r="G26" s="271">
        <v>18</v>
      </c>
      <c r="H26" s="271"/>
      <c r="I26" s="271"/>
      <c r="J26" s="271"/>
      <c r="K26" s="271"/>
      <c r="L26" s="271"/>
      <c r="M26" s="274"/>
      <c r="N26" s="203"/>
    </row>
    <row r="27" spans="1:14" s="131" customFormat="1" ht="12.75" customHeight="1">
      <c r="A27" s="134" t="s">
        <v>167</v>
      </c>
      <c r="B27" s="273">
        <v>52</v>
      </c>
      <c r="C27" s="271">
        <v>39</v>
      </c>
      <c r="D27" s="271">
        <v>37</v>
      </c>
      <c r="E27" s="271">
        <v>35</v>
      </c>
      <c r="F27" s="271">
        <v>29</v>
      </c>
      <c r="G27" s="271">
        <v>32</v>
      </c>
      <c r="H27" s="271"/>
      <c r="I27" s="271"/>
      <c r="J27" s="271"/>
      <c r="K27" s="271"/>
      <c r="L27" s="271"/>
      <c r="M27" s="274"/>
      <c r="N27" s="203"/>
    </row>
    <row r="28" spans="1:14" s="131" customFormat="1" ht="12.75" customHeight="1">
      <c r="A28" s="134" t="s">
        <v>168</v>
      </c>
      <c r="B28" s="273">
        <v>4</v>
      </c>
      <c r="C28" s="271">
        <v>2</v>
      </c>
      <c r="D28" s="271">
        <v>3</v>
      </c>
      <c r="E28" s="271">
        <v>3</v>
      </c>
      <c r="F28" s="271">
        <v>3</v>
      </c>
      <c r="G28" s="271">
        <v>3</v>
      </c>
      <c r="H28" s="271"/>
      <c r="I28" s="271"/>
      <c r="J28" s="271"/>
      <c r="K28" s="271"/>
      <c r="L28" s="271"/>
      <c r="M28" s="274"/>
      <c r="N28" s="203"/>
    </row>
    <row r="29" spans="1:14" s="131" customFormat="1" ht="12.75" customHeight="1">
      <c r="A29" s="134" t="s">
        <v>169</v>
      </c>
      <c r="B29" s="273">
        <v>85</v>
      </c>
      <c r="C29" s="271">
        <v>86</v>
      </c>
      <c r="D29" s="271">
        <v>88</v>
      </c>
      <c r="E29" s="271">
        <v>94</v>
      </c>
      <c r="F29" s="271">
        <v>78</v>
      </c>
      <c r="G29" s="271">
        <v>72</v>
      </c>
      <c r="H29" s="271"/>
      <c r="I29" s="271"/>
      <c r="J29" s="271"/>
      <c r="K29" s="271"/>
      <c r="L29" s="271"/>
      <c r="M29" s="274"/>
      <c r="N29" s="203"/>
    </row>
    <row r="30" spans="1:14" s="131" customFormat="1" ht="12.75" customHeight="1">
      <c r="A30" s="134" t="s">
        <v>170</v>
      </c>
      <c r="B30" s="273">
        <v>32</v>
      </c>
      <c r="C30" s="271">
        <v>34</v>
      </c>
      <c r="D30" s="271">
        <v>35</v>
      </c>
      <c r="E30" s="271">
        <v>31</v>
      </c>
      <c r="F30" s="271">
        <v>28</v>
      </c>
      <c r="G30" s="271">
        <v>32</v>
      </c>
      <c r="H30" s="271"/>
      <c r="I30" s="271"/>
      <c r="J30" s="271"/>
      <c r="K30" s="271"/>
      <c r="L30" s="271"/>
      <c r="M30" s="274"/>
      <c r="N30" s="203"/>
    </row>
    <row r="31" spans="1:14" s="131" customFormat="1" ht="12.75" customHeight="1">
      <c r="A31" s="134" t="s">
        <v>171</v>
      </c>
      <c r="B31" s="273">
        <v>6</v>
      </c>
      <c r="C31" s="271">
        <v>6</v>
      </c>
      <c r="D31" s="271">
        <v>3</v>
      </c>
      <c r="E31" s="271">
        <v>3</v>
      </c>
      <c r="F31" s="271">
        <v>4</v>
      </c>
      <c r="G31" s="271">
        <v>5</v>
      </c>
      <c r="H31" s="271"/>
      <c r="I31" s="271"/>
      <c r="J31" s="271"/>
      <c r="K31" s="271"/>
      <c r="L31" s="271"/>
      <c r="M31" s="274"/>
      <c r="N31" s="203"/>
    </row>
    <row r="32" spans="1:14" s="131" customFormat="1" ht="12.75" customHeight="1">
      <c r="A32" s="134" t="s">
        <v>172</v>
      </c>
      <c r="B32" s="273">
        <v>2</v>
      </c>
      <c r="C32" s="271">
        <v>3</v>
      </c>
      <c r="D32" s="271">
        <v>2</v>
      </c>
      <c r="E32" s="271">
        <v>1</v>
      </c>
      <c r="F32" s="271">
        <v>1</v>
      </c>
      <c r="G32" s="271">
        <v>1</v>
      </c>
      <c r="H32" s="271"/>
      <c r="I32" s="271"/>
      <c r="J32" s="271"/>
      <c r="K32" s="271"/>
      <c r="L32" s="271"/>
      <c r="M32" s="274"/>
      <c r="N32" s="203"/>
    </row>
    <row r="33" spans="1:14" s="131" customFormat="1" ht="12.75" customHeight="1">
      <c r="A33" s="134" t="s">
        <v>173</v>
      </c>
      <c r="B33" s="273">
        <v>13</v>
      </c>
      <c r="C33" s="271">
        <v>17</v>
      </c>
      <c r="D33" s="271">
        <v>12</v>
      </c>
      <c r="E33" s="271">
        <v>11</v>
      </c>
      <c r="F33" s="271">
        <v>8</v>
      </c>
      <c r="G33" s="271">
        <v>9</v>
      </c>
      <c r="H33" s="271"/>
      <c r="I33" s="271"/>
      <c r="J33" s="271"/>
      <c r="K33" s="271"/>
      <c r="L33" s="271"/>
      <c r="M33" s="274"/>
      <c r="N33" s="203"/>
    </row>
    <row r="34" spans="1:14" s="131" customFormat="1" ht="12.75" customHeight="1">
      <c r="A34" s="134" t="s">
        <v>174</v>
      </c>
      <c r="B34" s="273">
        <v>11</v>
      </c>
      <c r="C34" s="271">
        <v>9</v>
      </c>
      <c r="D34" s="271">
        <v>8</v>
      </c>
      <c r="E34" s="271">
        <v>4</v>
      </c>
      <c r="F34" s="271">
        <v>2</v>
      </c>
      <c r="G34" s="271">
        <v>4</v>
      </c>
      <c r="H34" s="271"/>
      <c r="I34" s="271"/>
      <c r="J34" s="271"/>
      <c r="K34" s="271"/>
      <c r="L34" s="271"/>
      <c r="M34" s="274"/>
      <c r="N34" s="203"/>
    </row>
    <row r="35" spans="1:14" s="131" customFormat="1" ht="12.75" customHeight="1">
      <c r="A35" s="134" t="s">
        <v>175</v>
      </c>
      <c r="B35" s="273">
        <v>22</v>
      </c>
      <c r="C35" s="271">
        <v>23</v>
      </c>
      <c r="D35" s="271">
        <v>20</v>
      </c>
      <c r="E35" s="271">
        <v>13</v>
      </c>
      <c r="F35" s="271">
        <v>5</v>
      </c>
      <c r="G35" s="271">
        <v>20</v>
      </c>
      <c r="H35" s="271"/>
      <c r="I35" s="271"/>
      <c r="J35" s="271"/>
      <c r="K35" s="271"/>
      <c r="L35" s="271"/>
      <c r="M35" s="274"/>
      <c r="N35" s="203"/>
    </row>
    <row r="36" spans="1:14" s="131" customFormat="1" ht="12.75" customHeight="1">
      <c r="A36" s="134" t="s">
        <v>176</v>
      </c>
      <c r="B36" s="269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2"/>
      <c r="N36" s="203"/>
    </row>
    <row r="37" spans="1:14" s="131" customFormat="1" ht="12.75" customHeight="1">
      <c r="A37" s="134" t="s">
        <v>177</v>
      </c>
      <c r="B37" s="273">
        <v>20</v>
      </c>
      <c r="C37" s="271">
        <v>20</v>
      </c>
      <c r="D37" s="271">
        <v>23</v>
      </c>
      <c r="E37" s="271">
        <v>20</v>
      </c>
      <c r="F37" s="271">
        <v>17</v>
      </c>
      <c r="G37" s="271">
        <v>21</v>
      </c>
      <c r="H37" s="271"/>
      <c r="I37" s="271"/>
      <c r="J37" s="271"/>
      <c r="K37" s="271"/>
      <c r="L37" s="271"/>
      <c r="M37" s="274"/>
      <c r="N37" s="203"/>
    </row>
    <row r="38" spans="1:14" s="131" customFormat="1" ht="12.75" customHeight="1">
      <c r="A38" s="134" t="s">
        <v>178</v>
      </c>
      <c r="B38" s="269"/>
      <c r="C38" s="270"/>
      <c r="D38" s="270"/>
      <c r="E38" s="270"/>
      <c r="F38" s="270"/>
      <c r="G38" s="270"/>
      <c r="H38" s="270"/>
      <c r="I38" s="270"/>
      <c r="J38" s="270"/>
      <c r="K38" s="270"/>
      <c r="L38" s="278"/>
      <c r="M38" s="272"/>
      <c r="N38" s="203"/>
    </row>
    <row r="39" spans="1:14" s="131" customFormat="1" ht="12.75" customHeight="1">
      <c r="A39" s="134" t="s">
        <v>179</v>
      </c>
      <c r="B39" s="273">
        <v>1</v>
      </c>
      <c r="C39" s="271">
        <v>2</v>
      </c>
      <c r="D39" s="271">
        <v>2</v>
      </c>
      <c r="E39" s="271">
        <v>4</v>
      </c>
      <c r="F39" s="271">
        <v>4</v>
      </c>
      <c r="G39" s="271">
        <v>3</v>
      </c>
      <c r="H39" s="271"/>
      <c r="I39" s="271"/>
      <c r="J39" s="271"/>
      <c r="K39" s="271"/>
      <c r="L39" s="271"/>
      <c r="M39" s="274"/>
      <c r="N39" s="203"/>
    </row>
    <row r="40" spans="1:14" s="131" customFormat="1" ht="12.75" customHeight="1">
      <c r="A40" s="134" t="s">
        <v>180</v>
      </c>
      <c r="B40" s="273">
        <v>27</v>
      </c>
      <c r="C40" s="271">
        <v>29</v>
      </c>
      <c r="D40" s="271">
        <v>29</v>
      </c>
      <c r="E40" s="271">
        <v>26</v>
      </c>
      <c r="F40" s="271">
        <v>21</v>
      </c>
      <c r="G40" s="271">
        <v>23</v>
      </c>
      <c r="H40" s="271"/>
      <c r="I40" s="271"/>
      <c r="J40" s="271"/>
      <c r="K40" s="271"/>
      <c r="L40" s="271"/>
      <c r="M40" s="274"/>
      <c r="N40" s="203"/>
    </row>
    <row r="41" spans="1:14" s="131" customFormat="1" ht="12.75" customHeight="1">
      <c r="A41" s="134" t="s">
        <v>181</v>
      </c>
      <c r="B41" s="273">
        <v>1</v>
      </c>
      <c r="C41" s="271">
        <v>1</v>
      </c>
      <c r="D41" s="271">
        <v>1</v>
      </c>
      <c r="E41" s="271">
        <v>1</v>
      </c>
      <c r="F41" s="271">
        <v>2</v>
      </c>
      <c r="G41" s="271">
        <v>2</v>
      </c>
      <c r="H41" s="270"/>
      <c r="I41" s="270"/>
      <c r="J41" s="281"/>
      <c r="K41" s="281"/>
      <c r="L41" s="281"/>
      <c r="M41" s="282"/>
      <c r="N41" s="203"/>
    </row>
    <row r="42" spans="1:14" s="131" customFormat="1" ht="12.75" customHeight="1">
      <c r="A42" s="134" t="s">
        <v>182</v>
      </c>
      <c r="B42" s="273">
        <v>15</v>
      </c>
      <c r="C42" s="271">
        <v>17</v>
      </c>
      <c r="D42" s="271">
        <v>20</v>
      </c>
      <c r="E42" s="271">
        <v>21</v>
      </c>
      <c r="F42" s="271">
        <v>14</v>
      </c>
      <c r="G42" s="271">
        <v>12</v>
      </c>
      <c r="H42" s="271"/>
      <c r="I42" s="271"/>
      <c r="J42" s="271"/>
      <c r="K42" s="271"/>
      <c r="L42" s="271"/>
      <c r="M42" s="274"/>
      <c r="N42" s="203"/>
    </row>
    <row r="43" spans="1:14" s="131" customFormat="1" ht="12.75" customHeight="1">
      <c r="A43" s="134" t="s">
        <v>183</v>
      </c>
      <c r="B43" s="273">
        <v>21</v>
      </c>
      <c r="C43" s="271">
        <v>23</v>
      </c>
      <c r="D43" s="271">
        <v>21</v>
      </c>
      <c r="E43" s="271">
        <v>19</v>
      </c>
      <c r="F43" s="271">
        <v>17</v>
      </c>
      <c r="G43" s="271">
        <v>15</v>
      </c>
      <c r="H43" s="271"/>
      <c r="I43" s="271"/>
      <c r="J43" s="271"/>
      <c r="K43" s="271"/>
      <c r="L43" s="271"/>
      <c r="M43" s="274"/>
      <c r="N43" s="203"/>
    </row>
    <row r="44" spans="1:14" s="131" customFormat="1" ht="12.75" customHeight="1">
      <c r="A44" s="134" t="s">
        <v>184</v>
      </c>
      <c r="B44" s="273">
        <v>416</v>
      </c>
      <c r="C44" s="271">
        <v>419</v>
      </c>
      <c r="D44" s="271">
        <v>419</v>
      </c>
      <c r="E44" s="271">
        <v>382</v>
      </c>
      <c r="F44" s="271">
        <v>336</v>
      </c>
      <c r="G44" s="271">
        <v>318</v>
      </c>
      <c r="H44" s="271"/>
      <c r="I44" s="271"/>
      <c r="J44" s="271"/>
      <c r="K44" s="271"/>
      <c r="L44" s="271"/>
      <c r="M44" s="274"/>
      <c r="N44" s="203"/>
    </row>
    <row r="45" spans="1:14" s="131" customFormat="1" ht="12.75" customHeight="1">
      <c r="A45" s="216" t="s">
        <v>185</v>
      </c>
      <c r="B45" s="275">
        <v>66</v>
      </c>
      <c r="C45" s="276">
        <v>77</v>
      </c>
      <c r="D45" s="276">
        <v>66</v>
      </c>
      <c r="E45" s="276">
        <v>62</v>
      </c>
      <c r="F45" s="276">
        <v>51</v>
      </c>
      <c r="G45" s="276">
        <v>56</v>
      </c>
      <c r="H45" s="276"/>
      <c r="I45" s="276"/>
      <c r="J45" s="276"/>
      <c r="K45" s="276"/>
      <c r="L45" s="276"/>
      <c r="M45" s="277"/>
      <c r="N45" s="204"/>
    </row>
    <row r="46" spans="1:14" s="167" customFormat="1" ht="12.75" customHeight="1">
      <c r="A46" s="221" t="s">
        <v>7</v>
      </c>
      <c r="B46" s="229">
        <v>892</v>
      </c>
      <c r="C46" s="229">
        <v>903</v>
      </c>
      <c r="D46" s="229">
        <v>870</v>
      </c>
      <c r="E46" s="229">
        <v>804</v>
      </c>
      <c r="F46" s="229">
        <v>690</v>
      </c>
      <c r="G46" s="229">
        <v>717</v>
      </c>
      <c r="H46" s="229"/>
      <c r="I46" s="229"/>
      <c r="J46" s="229"/>
      <c r="K46" s="229"/>
      <c r="L46" s="229"/>
      <c r="M46" s="230"/>
      <c r="N46" s="206"/>
    </row>
    <row r="48" spans="1:13" ht="21.75" customHeight="1">
      <c r="A48" s="307" t="s">
        <v>226</v>
      </c>
      <c r="B48" s="307"/>
      <c r="C48" s="307"/>
      <c r="D48" s="307"/>
      <c r="E48" s="307"/>
      <c r="F48" s="307"/>
      <c r="G48" s="307"/>
      <c r="H48" s="307"/>
      <c r="I48" s="307"/>
      <c r="J48" s="307"/>
      <c r="K48" s="307"/>
      <c r="L48" s="307"/>
      <c r="M48" s="307"/>
    </row>
    <row r="49" spans="1:14" s="132" customFormat="1" ht="30.75" customHeight="1">
      <c r="A49" s="133" t="s">
        <v>79</v>
      </c>
      <c r="B49" s="191" t="s">
        <v>17</v>
      </c>
      <c r="C49" s="191" t="s">
        <v>18</v>
      </c>
      <c r="D49" s="191" t="s">
        <v>19</v>
      </c>
      <c r="E49" s="191" t="s">
        <v>20</v>
      </c>
      <c r="F49" s="191" t="s">
        <v>21</v>
      </c>
      <c r="G49" s="191" t="s">
        <v>22</v>
      </c>
      <c r="H49" s="191" t="s">
        <v>23</v>
      </c>
      <c r="I49" s="191" t="s">
        <v>24</v>
      </c>
      <c r="J49" s="191" t="s">
        <v>25</v>
      </c>
      <c r="K49" s="191" t="s">
        <v>26</v>
      </c>
      <c r="L49" s="191" t="s">
        <v>27</v>
      </c>
      <c r="M49" s="192" t="s">
        <v>28</v>
      </c>
      <c r="N49" s="193"/>
    </row>
    <row r="50" spans="1:14" s="132" customFormat="1" ht="12.75" customHeight="1">
      <c r="A50" s="194" t="s">
        <v>143</v>
      </c>
      <c r="B50" s="269"/>
      <c r="C50" s="270"/>
      <c r="D50" s="270"/>
      <c r="E50" s="270"/>
      <c r="F50" s="270"/>
      <c r="G50" s="278"/>
      <c r="H50" s="278"/>
      <c r="I50" s="278"/>
      <c r="J50" s="270"/>
      <c r="K50" s="270"/>
      <c r="L50" s="270"/>
      <c r="M50" s="272"/>
      <c r="N50" s="199"/>
    </row>
    <row r="51" spans="1:14" s="132" customFormat="1" ht="12.75" customHeight="1">
      <c r="A51" s="194" t="s">
        <v>144</v>
      </c>
      <c r="B51" s="269"/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2"/>
      <c r="N51" s="199"/>
    </row>
    <row r="52" spans="1:14" s="132" customFormat="1" ht="12.75" customHeight="1">
      <c r="A52" s="194" t="s">
        <v>145</v>
      </c>
      <c r="B52" s="269"/>
      <c r="C52" s="270"/>
      <c r="D52" s="270"/>
      <c r="E52" s="270"/>
      <c r="F52" s="278"/>
      <c r="G52" s="278"/>
      <c r="H52" s="278"/>
      <c r="I52" s="278"/>
      <c r="J52" s="270"/>
      <c r="K52" s="270"/>
      <c r="L52" s="270"/>
      <c r="M52" s="272"/>
      <c r="N52" s="199"/>
    </row>
    <row r="53" spans="1:14" s="132" customFormat="1" ht="12.75" customHeight="1">
      <c r="A53" s="194" t="s">
        <v>146</v>
      </c>
      <c r="B53" s="269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2"/>
      <c r="N53" s="201"/>
    </row>
    <row r="54" spans="1:14" s="132" customFormat="1" ht="12.75" customHeight="1">
      <c r="A54" s="194" t="s">
        <v>147</v>
      </c>
      <c r="B54" s="269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2"/>
      <c r="N54" s="199"/>
    </row>
    <row r="55" spans="1:14" s="132" customFormat="1" ht="12.75" customHeight="1">
      <c r="A55" s="194" t="s">
        <v>148</v>
      </c>
      <c r="B55" s="269"/>
      <c r="C55" s="270"/>
      <c r="D55" s="270"/>
      <c r="E55" s="270"/>
      <c r="F55" s="270"/>
      <c r="G55" s="270"/>
      <c r="H55" s="270"/>
      <c r="I55" s="270"/>
      <c r="J55" s="270"/>
      <c r="K55" s="270"/>
      <c r="L55" s="270"/>
      <c r="M55" s="272"/>
      <c r="N55" s="201"/>
    </row>
    <row r="56" spans="1:14" s="132" customFormat="1" ht="12.75" customHeight="1">
      <c r="A56" s="194" t="s">
        <v>149</v>
      </c>
      <c r="B56" s="273">
        <v>4</v>
      </c>
      <c r="C56" s="271">
        <v>3</v>
      </c>
      <c r="D56" s="271">
        <v>3</v>
      </c>
      <c r="E56" s="271">
        <v>3</v>
      </c>
      <c r="F56" s="271">
        <v>2</v>
      </c>
      <c r="G56" s="271">
        <v>2</v>
      </c>
      <c r="H56" s="271">
        <v>3</v>
      </c>
      <c r="I56" s="271">
        <v>3</v>
      </c>
      <c r="J56" s="271">
        <v>3</v>
      </c>
      <c r="K56" s="271">
        <v>2</v>
      </c>
      <c r="L56" s="271">
        <v>1</v>
      </c>
      <c r="M56" s="274">
        <v>0</v>
      </c>
      <c r="N56" s="201"/>
    </row>
    <row r="57" spans="1:14" s="132" customFormat="1" ht="12.75" customHeight="1">
      <c r="A57" s="194" t="s">
        <v>150</v>
      </c>
      <c r="B57" s="280">
        <v>1</v>
      </c>
      <c r="C57" s="281">
        <v>1</v>
      </c>
      <c r="D57" s="281">
        <v>1</v>
      </c>
      <c r="E57" s="281">
        <v>1</v>
      </c>
      <c r="F57" s="281">
        <v>0</v>
      </c>
      <c r="G57" s="270"/>
      <c r="H57" s="270"/>
      <c r="I57" s="281">
        <v>1</v>
      </c>
      <c r="J57" s="281">
        <v>0</v>
      </c>
      <c r="K57" s="270"/>
      <c r="L57" s="281">
        <v>1</v>
      </c>
      <c r="M57" s="282">
        <v>1</v>
      </c>
      <c r="N57" s="201"/>
    </row>
    <row r="58" spans="1:14" s="132" customFormat="1" ht="12.75" customHeight="1">
      <c r="A58" s="194" t="s">
        <v>151</v>
      </c>
      <c r="B58" s="273">
        <v>25</v>
      </c>
      <c r="C58" s="271">
        <v>18</v>
      </c>
      <c r="D58" s="271">
        <v>19</v>
      </c>
      <c r="E58" s="271">
        <v>14</v>
      </c>
      <c r="F58" s="271">
        <v>17</v>
      </c>
      <c r="G58" s="271">
        <v>18</v>
      </c>
      <c r="H58" s="271">
        <v>16</v>
      </c>
      <c r="I58" s="271">
        <v>14</v>
      </c>
      <c r="J58" s="271">
        <v>9</v>
      </c>
      <c r="K58" s="271">
        <v>14</v>
      </c>
      <c r="L58" s="271">
        <v>15</v>
      </c>
      <c r="M58" s="274">
        <v>8</v>
      </c>
      <c r="N58" s="201"/>
    </row>
    <row r="59" spans="1:14" s="132" customFormat="1" ht="12.75" customHeight="1">
      <c r="A59" s="194" t="s">
        <v>152</v>
      </c>
      <c r="B59" s="273">
        <v>1</v>
      </c>
      <c r="C59" s="271">
        <v>2</v>
      </c>
      <c r="D59" s="271">
        <v>2</v>
      </c>
      <c r="E59" s="271">
        <v>2</v>
      </c>
      <c r="F59" s="281">
        <v>0</v>
      </c>
      <c r="G59" s="270"/>
      <c r="H59" s="270"/>
      <c r="I59" s="281">
        <v>1</v>
      </c>
      <c r="J59" s="281">
        <v>1</v>
      </c>
      <c r="K59" s="271">
        <v>1</v>
      </c>
      <c r="L59" s="271">
        <v>0</v>
      </c>
      <c r="M59" s="290"/>
      <c r="N59" s="201"/>
    </row>
    <row r="60" spans="1:14" s="132" customFormat="1" ht="12.75" customHeight="1">
      <c r="A60" s="194" t="s">
        <v>153</v>
      </c>
      <c r="B60" s="273">
        <v>3</v>
      </c>
      <c r="C60" s="271">
        <v>3</v>
      </c>
      <c r="D60" s="271">
        <v>3</v>
      </c>
      <c r="E60" s="271">
        <v>3</v>
      </c>
      <c r="F60" s="271">
        <v>3</v>
      </c>
      <c r="G60" s="271">
        <v>2</v>
      </c>
      <c r="H60" s="271">
        <v>2</v>
      </c>
      <c r="I60" s="271">
        <v>3</v>
      </c>
      <c r="J60" s="271">
        <v>2</v>
      </c>
      <c r="K60" s="271">
        <v>2</v>
      </c>
      <c r="L60" s="271">
        <v>2</v>
      </c>
      <c r="M60" s="274">
        <v>2</v>
      </c>
      <c r="N60" s="201"/>
    </row>
    <row r="61" spans="1:14" s="132" customFormat="1" ht="12.75" customHeight="1">
      <c r="A61" s="194" t="s">
        <v>154</v>
      </c>
      <c r="B61" s="273">
        <v>1</v>
      </c>
      <c r="C61" s="271">
        <v>1</v>
      </c>
      <c r="D61" s="271">
        <v>1</v>
      </c>
      <c r="E61" s="271">
        <v>1</v>
      </c>
      <c r="F61" s="271">
        <v>2</v>
      </c>
      <c r="G61" s="271">
        <v>4</v>
      </c>
      <c r="H61" s="271">
        <v>5</v>
      </c>
      <c r="I61" s="271">
        <v>5</v>
      </c>
      <c r="J61" s="271">
        <v>4</v>
      </c>
      <c r="K61" s="271">
        <v>3</v>
      </c>
      <c r="L61" s="271">
        <v>1</v>
      </c>
      <c r="M61" s="274">
        <v>1</v>
      </c>
      <c r="N61" s="201"/>
    </row>
    <row r="62" spans="1:14" s="132" customFormat="1" ht="12.75" customHeight="1">
      <c r="A62" s="194" t="s">
        <v>155</v>
      </c>
      <c r="B62" s="273">
        <v>1</v>
      </c>
      <c r="C62" s="271">
        <v>1</v>
      </c>
      <c r="D62" s="271">
        <v>1</v>
      </c>
      <c r="E62" s="271">
        <v>2</v>
      </c>
      <c r="F62" s="271">
        <v>3</v>
      </c>
      <c r="G62" s="271">
        <v>3</v>
      </c>
      <c r="H62" s="271">
        <v>0</v>
      </c>
      <c r="I62" s="271">
        <v>1</v>
      </c>
      <c r="J62" s="271">
        <v>1</v>
      </c>
      <c r="K62" s="271">
        <v>3</v>
      </c>
      <c r="L62" s="281">
        <v>2</v>
      </c>
      <c r="M62" s="282">
        <v>2</v>
      </c>
      <c r="N62" s="201"/>
    </row>
    <row r="63" spans="1:14" s="132" customFormat="1" ht="12.75" customHeight="1">
      <c r="A63" s="194" t="s">
        <v>156</v>
      </c>
      <c r="B63" s="273">
        <v>0</v>
      </c>
      <c r="C63" s="271">
        <v>2</v>
      </c>
      <c r="D63" s="271">
        <v>1</v>
      </c>
      <c r="E63" s="271">
        <v>1</v>
      </c>
      <c r="F63" s="278"/>
      <c r="G63" s="271">
        <v>1</v>
      </c>
      <c r="H63" s="271">
        <v>1</v>
      </c>
      <c r="I63" s="271">
        <v>1</v>
      </c>
      <c r="J63" s="271">
        <v>1</v>
      </c>
      <c r="K63" s="271">
        <v>1</v>
      </c>
      <c r="L63" s="271">
        <v>0</v>
      </c>
      <c r="M63" s="290"/>
      <c r="N63" s="201"/>
    </row>
    <row r="64" spans="1:14" s="132" customFormat="1" ht="12.75" customHeight="1">
      <c r="A64" s="194" t="s">
        <v>157</v>
      </c>
      <c r="B64" s="280">
        <v>1</v>
      </c>
      <c r="C64" s="271">
        <v>1</v>
      </c>
      <c r="D64" s="271">
        <v>2</v>
      </c>
      <c r="E64" s="271">
        <v>2</v>
      </c>
      <c r="F64" s="271">
        <v>2</v>
      </c>
      <c r="G64" s="281">
        <v>2</v>
      </c>
      <c r="H64" s="281">
        <v>2</v>
      </c>
      <c r="I64" s="281">
        <v>5</v>
      </c>
      <c r="J64" s="281">
        <v>4</v>
      </c>
      <c r="K64" s="271">
        <v>4</v>
      </c>
      <c r="L64" s="271">
        <v>5</v>
      </c>
      <c r="M64" s="282">
        <v>4</v>
      </c>
      <c r="N64" s="201"/>
    </row>
    <row r="65" spans="1:14" s="132" customFormat="1" ht="12.75" customHeight="1">
      <c r="A65" s="194" t="s">
        <v>158</v>
      </c>
      <c r="B65" s="269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2"/>
      <c r="N65" s="201"/>
    </row>
    <row r="66" spans="1:14" s="132" customFormat="1" ht="12.75" customHeight="1">
      <c r="A66" s="194" t="s">
        <v>159</v>
      </c>
      <c r="B66" s="273">
        <v>21</v>
      </c>
      <c r="C66" s="271">
        <v>20</v>
      </c>
      <c r="D66" s="271">
        <v>19</v>
      </c>
      <c r="E66" s="271">
        <v>20</v>
      </c>
      <c r="F66" s="271">
        <v>18</v>
      </c>
      <c r="G66" s="271">
        <v>23</v>
      </c>
      <c r="H66" s="271">
        <v>21</v>
      </c>
      <c r="I66" s="271">
        <v>23</v>
      </c>
      <c r="J66" s="271">
        <v>21</v>
      </c>
      <c r="K66" s="271">
        <v>24</v>
      </c>
      <c r="L66" s="271">
        <v>21</v>
      </c>
      <c r="M66" s="274">
        <v>19</v>
      </c>
      <c r="N66" s="201"/>
    </row>
    <row r="67" spans="1:14" s="132" customFormat="1" ht="12.75" customHeight="1">
      <c r="A67" s="194" t="s">
        <v>160</v>
      </c>
      <c r="B67" s="273">
        <v>2</v>
      </c>
      <c r="C67" s="271">
        <v>2</v>
      </c>
      <c r="D67" s="271">
        <v>2</v>
      </c>
      <c r="E67" s="271">
        <v>1</v>
      </c>
      <c r="F67" s="281">
        <v>1</v>
      </c>
      <c r="G67" s="281">
        <v>1</v>
      </c>
      <c r="H67" s="281">
        <v>1</v>
      </c>
      <c r="I67" s="281">
        <v>1</v>
      </c>
      <c r="J67" s="281">
        <v>2</v>
      </c>
      <c r="K67" s="281">
        <v>2</v>
      </c>
      <c r="L67" s="271">
        <v>2</v>
      </c>
      <c r="M67" s="274">
        <v>3</v>
      </c>
      <c r="N67" s="201"/>
    </row>
    <row r="68" spans="1:14" s="132" customFormat="1" ht="12.75" customHeight="1">
      <c r="A68" s="194" t="s">
        <v>161</v>
      </c>
      <c r="B68" s="273">
        <v>7</v>
      </c>
      <c r="C68" s="271">
        <v>4</v>
      </c>
      <c r="D68" s="271">
        <v>4</v>
      </c>
      <c r="E68" s="271">
        <v>3</v>
      </c>
      <c r="F68" s="271">
        <v>3</v>
      </c>
      <c r="G68" s="271">
        <v>8</v>
      </c>
      <c r="H68" s="271">
        <v>7</v>
      </c>
      <c r="I68" s="271">
        <v>4</v>
      </c>
      <c r="J68" s="271">
        <v>5</v>
      </c>
      <c r="K68" s="271">
        <v>5</v>
      </c>
      <c r="L68" s="271">
        <v>3</v>
      </c>
      <c r="M68" s="274">
        <v>4</v>
      </c>
      <c r="N68" s="201"/>
    </row>
    <row r="69" spans="1:14" s="132" customFormat="1" ht="12.75" customHeight="1">
      <c r="A69" s="194" t="s">
        <v>162</v>
      </c>
      <c r="B69" s="280">
        <v>1</v>
      </c>
      <c r="C69" s="281">
        <v>2</v>
      </c>
      <c r="D69" s="281">
        <v>2</v>
      </c>
      <c r="E69" s="271">
        <v>2</v>
      </c>
      <c r="F69" s="271">
        <v>4</v>
      </c>
      <c r="G69" s="271">
        <v>4</v>
      </c>
      <c r="H69" s="271">
        <v>4</v>
      </c>
      <c r="I69" s="271">
        <v>4</v>
      </c>
      <c r="J69" s="271">
        <v>3</v>
      </c>
      <c r="K69" s="271">
        <v>2</v>
      </c>
      <c r="L69" s="271">
        <v>2</v>
      </c>
      <c r="M69" s="282">
        <v>1</v>
      </c>
      <c r="N69" s="201"/>
    </row>
    <row r="70" spans="1:14" s="132" customFormat="1" ht="12.75" customHeight="1">
      <c r="A70" s="194" t="s">
        <v>163</v>
      </c>
      <c r="B70" s="273">
        <v>1</v>
      </c>
      <c r="C70" s="271">
        <v>2</v>
      </c>
      <c r="D70" s="271">
        <v>2</v>
      </c>
      <c r="E70" s="271">
        <v>3</v>
      </c>
      <c r="F70" s="271">
        <v>3</v>
      </c>
      <c r="G70" s="271">
        <v>3</v>
      </c>
      <c r="H70" s="271">
        <v>5</v>
      </c>
      <c r="I70" s="271">
        <v>6</v>
      </c>
      <c r="J70" s="271">
        <v>5</v>
      </c>
      <c r="K70" s="271">
        <v>7</v>
      </c>
      <c r="L70" s="271">
        <v>6</v>
      </c>
      <c r="M70" s="274">
        <v>5</v>
      </c>
      <c r="N70" s="201"/>
    </row>
    <row r="71" spans="1:14" s="131" customFormat="1" ht="12.75" customHeight="1">
      <c r="A71" s="134" t="s">
        <v>164</v>
      </c>
      <c r="B71" s="273">
        <v>15</v>
      </c>
      <c r="C71" s="271">
        <v>12</v>
      </c>
      <c r="D71" s="271">
        <v>11</v>
      </c>
      <c r="E71" s="271">
        <v>9</v>
      </c>
      <c r="F71" s="271">
        <v>10</v>
      </c>
      <c r="G71" s="271">
        <v>14</v>
      </c>
      <c r="H71" s="271">
        <v>17</v>
      </c>
      <c r="I71" s="271">
        <v>18</v>
      </c>
      <c r="J71" s="271">
        <v>16</v>
      </c>
      <c r="K71" s="271">
        <v>15</v>
      </c>
      <c r="L71" s="271">
        <v>12</v>
      </c>
      <c r="M71" s="274">
        <v>10</v>
      </c>
      <c r="N71" s="203"/>
    </row>
    <row r="72" spans="1:14" s="131" customFormat="1" ht="12.75" customHeight="1">
      <c r="A72" s="134" t="s">
        <v>165</v>
      </c>
      <c r="B72" s="273">
        <v>1</v>
      </c>
      <c r="C72" s="271">
        <v>0</v>
      </c>
      <c r="D72" s="278"/>
      <c r="E72" s="278"/>
      <c r="F72" s="278"/>
      <c r="G72" s="278"/>
      <c r="H72" s="271">
        <v>1</v>
      </c>
      <c r="I72" s="278"/>
      <c r="J72" s="271">
        <v>2</v>
      </c>
      <c r="K72" s="271">
        <v>1</v>
      </c>
      <c r="L72" s="271">
        <v>1</v>
      </c>
      <c r="M72" s="282">
        <v>1</v>
      </c>
      <c r="N72" s="204"/>
    </row>
    <row r="73" spans="1:14" s="131" customFormat="1" ht="12.75" customHeight="1">
      <c r="A73" s="134" t="s">
        <v>166</v>
      </c>
      <c r="B73" s="273">
        <v>38</v>
      </c>
      <c r="C73" s="271">
        <v>40</v>
      </c>
      <c r="D73" s="271">
        <v>41</v>
      </c>
      <c r="E73" s="271">
        <v>34</v>
      </c>
      <c r="F73" s="271">
        <v>32</v>
      </c>
      <c r="G73" s="271">
        <v>36</v>
      </c>
      <c r="H73" s="271">
        <v>38</v>
      </c>
      <c r="I73" s="271">
        <v>38</v>
      </c>
      <c r="J73" s="271">
        <v>34</v>
      </c>
      <c r="K73" s="271">
        <v>34</v>
      </c>
      <c r="L73" s="271">
        <v>32</v>
      </c>
      <c r="M73" s="274">
        <v>37</v>
      </c>
      <c r="N73" s="203"/>
    </row>
    <row r="74" spans="1:14" s="131" customFormat="1" ht="12.75" customHeight="1">
      <c r="A74" s="134" t="s">
        <v>167</v>
      </c>
      <c r="B74" s="273">
        <v>66</v>
      </c>
      <c r="C74" s="271">
        <v>61</v>
      </c>
      <c r="D74" s="271">
        <v>59</v>
      </c>
      <c r="E74" s="271">
        <v>50</v>
      </c>
      <c r="F74" s="271">
        <v>46</v>
      </c>
      <c r="G74" s="271">
        <v>43</v>
      </c>
      <c r="H74" s="271">
        <v>60</v>
      </c>
      <c r="I74" s="271">
        <v>69</v>
      </c>
      <c r="J74" s="271">
        <v>67</v>
      </c>
      <c r="K74" s="271">
        <v>66</v>
      </c>
      <c r="L74" s="271">
        <v>59</v>
      </c>
      <c r="M74" s="274">
        <v>52</v>
      </c>
      <c r="N74" s="203"/>
    </row>
    <row r="75" spans="1:14" s="131" customFormat="1" ht="12.75" customHeight="1">
      <c r="A75" s="134" t="s">
        <v>168</v>
      </c>
      <c r="B75" s="273">
        <v>2</v>
      </c>
      <c r="C75" s="271">
        <v>7</v>
      </c>
      <c r="D75" s="271">
        <v>5</v>
      </c>
      <c r="E75" s="271">
        <v>5</v>
      </c>
      <c r="F75" s="271">
        <v>6</v>
      </c>
      <c r="G75" s="271">
        <v>8</v>
      </c>
      <c r="H75" s="271">
        <v>6</v>
      </c>
      <c r="I75" s="271">
        <v>4</v>
      </c>
      <c r="J75" s="271">
        <v>2</v>
      </c>
      <c r="K75" s="271">
        <v>4</v>
      </c>
      <c r="L75" s="271">
        <v>7</v>
      </c>
      <c r="M75" s="274">
        <v>5</v>
      </c>
      <c r="N75" s="203"/>
    </row>
    <row r="76" spans="1:14" s="131" customFormat="1" ht="12.75" customHeight="1">
      <c r="A76" s="134" t="s">
        <v>169</v>
      </c>
      <c r="B76" s="273">
        <v>115</v>
      </c>
      <c r="C76" s="271">
        <v>103</v>
      </c>
      <c r="D76" s="271">
        <v>105</v>
      </c>
      <c r="E76" s="271">
        <v>95</v>
      </c>
      <c r="F76" s="271">
        <v>102</v>
      </c>
      <c r="G76" s="271">
        <v>107</v>
      </c>
      <c r="H76" s="271">
        <v>101</v>
      </c>
      <c r="I76" s="271">
        <v>100</v>
      </c>
      <c r="J76" s="271">
        <v>108</v>
      </c>
      <c r="K76" s="271">
        <v>110</v>
      </c>
      <c r="L76" s="271">
        <v>100</v>
      </c>
      <c r="M76" s="274">
        <v>89</v>
      </c>
      <c r="N76" s="203"/>
    </row>
    <row r="77" spans="1:14" s="131" customFormat="1" ht="12.75" customHeight="1">
      <c r="A77" s="134" t="s">
        <v>170</v>
      </c>
      <c r="B77" s="273">
        <v>42</v>
      </c>
      <c r="C77" s="271">
        <v>37</v>
      </c>
      <c r="D77" s="271">
        <v>36</v>
      </c>
      <c r="E77" s="271">
        <v>31</v>
      </c>
      <c r="F77" s="271">
        <v>27</v>
      </c>
      <c r="G77" s="271">
        <v>33</v>
      </c>
      <c r="H77" s="271">
        <v>42</v>
      </c>
      <c r="I77" s="271">
        <v>45</v>
      </c>
      <c r="J77" s="271">
        <v>42</v>
      </c>
      <c r="K77" s="271">
        <v>50</v>
      </c>
      <c r="L77" s="271">
        <v>35</v>
      </c>
      <c r="M77" s="274">
        <v>34</v>
      </c>
      <c r="N77" s="203"/>
    </row>
    <row r="78" spans="1:14" s="131" customFormat="1" ht="12.75" customHeight="1">
      <c r="A78" s="134" t="s">
        <v>171</v>
      </c>
      <c r="B78" s="273">
        <v>6</v>
      </c>
      <c r="C78" s="271">
        <v>5</v>
      </c>
      <c r="D78" s="271">
        <v>4</v>
      </c>
      <c r="E78" s="271">
        <v>4</v>
      </c>
      <c r="F78" s="271">
        <v>5</v>
      </c>
      <c r="G78" s="271">
        <v>5</v>
      </c>
      <c r="H78" s="271">
        <v>6</v>
      </c>
      <c r="I78" s="271">
        <v>7</v>
      </c>
      <c r="J78" s="271">
        <v>6</v>
      </c>
      <c r="K78" s="271">
        <v>5</v>
      </c>
      <c r="L78" s="271">
        <v>4</v>
      </c>
      <c r="M78" s="274">
        <v>5</v>
      </c>
      <c r="N78" s="203"/>
    </row>
    <row r="79" spans="1:14" s="131" customFormat="1" ht="12.75" customHeight="1">
      <c r="A79" s="134" t="s">
        <v>172</v>
      </c>
      <c r="B79" s="273">
        <v>0</v>
      </c>
      <c r="C79" s="278"/>
      <c r="D79" s="278"/>
      <c r="E79" s="278"/>
      <c r="F79" s="278"/>
      <c r="G79" s="278"/>
      <c r="H79" s="271">
        <v>1</v>
      </c>
      <c r="I79" s="271">
        <v>1</v>
      </c>
      <c r="J79" s="271">
        <v>2</v>
      </c>
      <c r="K79" s="271">
        <v>2</v>
      </c>
      <c r="L79" s="271">
        <v>2</v>
      </c>
      <c r="M79" s="274">
        <v>1</v>
      </c>
      <c r="N79" s="203"/>
    </row>
    <row r="80" spans="1:14" s="131" customFormat="1" ht="12.75" customHeight="1">
      <c r="A80" s="134" t="s">
        <v>173</v>
      </c>
      <c r="B80" s="273">
        <v>13</v>
      </c>
      <c r="C80" s="271">
        <v>11</v>
      </c>
      <c r="D80" s="271">
        <v>11</v>
      </c>
      <c r="E80" s="271">
        <v>10</v>
      </c>
      <c r="F80" s="271">
        <v>11</v>
      </c>
      <c r="G80" s="271">
        <v>14</v>
      </c>
      <c r="H80" s="271">
        <v>17</v>
      </c>
      <c r="I80" s="271">
        <v>13</v>
      </c>
      <c r="J80" s="271">
        <v>15</v>
      </c>
      <c r="K80" s="271">
        <v>15</v>
      </c>
      <c r="L80" s="271">
        <v>15</v>
      </c>
      <c r="M80" s="274">
        <v>14</v>
      </c>
      <c r="N80" s="203"/>
    </row>
    <row r="81" spans="1:14" s="131" customFormat="1" ht="12.75" customHeight="1">
      <c r="A81" s="134" t="s">
        <v>174</v>
      </c>
      <c r="B81" s="273">
        <v>13</v>
      </c>
      <c r="C81" s="271">
        <v>11</v>
      </c>
      <c r="D81" s="271">
        <v>11</v>
      </c>
      <c r="E81" s="271">
        <v>11</v>
      </c>
      <c r="F81" s="271">
        <v>10</v>
      </c>
      <c r="G81" s="271">
        <v>10</v>
      </c>
      <c r="H81" s="271">
        <v>10</v>
      </c>
      <c r="I81" s="271">
        <v>11</v>
      </c>
      <c r="J81" s="271">
        <v>11</v>
      </c>
      <c r="K81" s="271">
        <v>10</v>
      </c>
      <c r="L81" s="271">
        <v>10</v>
      </c>
      <c r="M81" s="274">
        <v>9</v>
      </c>
      <c r="N81" s="203"/>
    </row>
    <row r="82" spans="1:14" s="131" customFormat="1" ht="12.75" customHeight="1">
      <c r="A82" s="134" t="s">
        <v>175</v>
      </c>
      <c r="B82" s="273">
        <v>32</v>
      </c>
      <c r="C82" s="271">
        <v>38</v>
      </c>
      <c r="D82" s="271">
        <v>38</v>
      </c>
      <c r="E82" s="271">
        <v>36</v>
      </c>
      <c r="F82" s="271">
        <v>32</v>
      </c>
      <c r="G82" s="271">
        <v>26</v>
      </c>
      <c r="H82" s="271">
        <v>29</v>
      </c>
      <c r="I82" s="271">
        <v>30</v>
      </c>
      <c r="J82" s="271">
        <v>30</v>
      </c>
      <c r="K82" s="271">
        <v>31</v>
      </c>
      <c r="L82" s="271">
        <v>25</v>
      </c>
      <c r="M82" s="274">
        <v>22</v>
      </c>
      <c r="N82" s="203"/>
    </row>
    <row r="83" spans="1:14" s="131" customFormat="1" ht="12.75" customHeight="1">
      <c r="A83" s="134" t="s">
        <v>176</v>
      </c>
      <c r="B83" s="269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2"/>
      <c r="N83" s="203"/>
    </row>
    <row r="84" spans="1:14" s="131" customFormat="1" ht="12.75" customHeight="1">
      <c r="A84" s="134" t="s">
        <v>177</v>
      </c>
      <c r="B84" s="273">
        <v>20</v>
      </c>
      <c r="C84" s="271">
        <v>23</v>
      </c>
      <c r="D84" s="271">
        <v>18</v>
      </c>
      <c r="E84" s="271">
        <v>18</v>
      </c>
      <c r="F84" s="271">
        <v>20</v>
      </c>
      <c r="G84" s="271">
        <v>23</v>
      </c>
      <c r="H84" s="271">
        <v>21</v>
      </c>
      <c r="I84" s="271">
        <v>23</v>
      </c>
      <c r="J84" s="271">
        <v>22</v>
      </c>
      <c r="K84" s="271">
        <v>20</v>
      </c>
      <c r="L84" s="271">
        <v>19</v>
      </c>
      <c r="M84" s="274">
        <v>18</v>
      </c>
      <c r="N84" s="203"/>
    </row>
    <row r="85" spans="1:14" s="131" customFormat="1" ht="12.75" customHeight="1">
      <c r="A85" s="134" t="s">
        <v>178</v>
      </c>
      <c r="B85" s="269"/>
      <c r="C85" s="270"/>
      <c r="D85" s="270"/>
      <c r="E85" s="270"/>
      <c r="F85" s="270"/>
      <c r="G85" s="270"/>
      <c r="H85" s="270"/>
      <c r="I85" s="270"/>
      <c r="J85" s="270"/>
      <c r="K85" s="270"/>
      <c r="L85" s="278"/>
      <c r="M85" s="272"/>
      <c r="N85" s="203"/>
    </row>
    <row r="86" spans="1:14" s="131" customFormat="1" ht="12.75" customHeight="1">
      <c r="A86" s="134" t="s">
        <v>179</v>
      </c>
      <c r="B86" s="273">
        <v>5</v>
      </c>
      <c r="C86" s="271">
        <v>5</v>
      </c>
      <c r="D86" s="271">
        <v>4</v>
      </c>
      <c r="E86" s="271">
        <v>4</v>
      </c>
      <c r="F86" s="271">
        <v>3</v>
      </c>
      <c r="G86" s="271">
        <v>2</v>
      </c>
      <c r="H86" s="271">
        <v>2</v>
      </c>
      <c r="I86" s="271">
        <v>2</v>
      </c>
      <c r="J86" s="271">
        <v>1</v>
      </c>
      <c r="K86" s="271">
        <v>1</v>
      </c>
      <c r="L86" s="271">
        <v>1</v>
      </c>
      <c r="M86" s="274">
        <v>1</v>
      </c>
      <c r="N86" s="203"/>
    </row>
    <row r="87" spans="1:14" s="131" customFormat="1" ht="12.75" customHeight="1">
      <c r="A87" s="134" t="s">
        <v>180</v>
      </c>
      <c r="B87" s="273">
        <v>24</v>
      </c>
      <c r="C87" s="271">
        <v>31</v>
      </c>
      <c r="D87" s="271">
        <v>28</v>
      </c>
      <c r="E87" s="271">
        <v>27</v>
      </c>
      <c r="F87" s="271">
        <v>27</v>
      </c>
      <c r="G87" s="271">
        <v>27</v>
      </c>
      <c r="H87" s="271">
        <v>26</v>
      </c>
      <c r="I87" s="271">
        <v>28</v>
      </c>
      <c r="J87" s="271">
        <v>25</v>
      </c>
      <c r="K87" s="271">
        <v>24</v>
      </c>
      <c r="L87" s="271">
        <v>28</v>
      </c>
      <c r="M87" s="274">
        <v>21</v>
      </c>
      <c r="N87" s="203"/>
    </row>
    <row r="88" spans="1:14" s="131" customFormat="1" ht="12.75" customHeight="1">
      <c r="A88" s="134" t="s">
        <v>181</v>
      </c>
      <c r="B88" s="279"/>
      <c r="C88" s="278"/>
      <c r="D88" s="278"/>
      <c r="E88" s="278"/>
      <c r="F88" s="278"/>
      <c r="G88" s="278"/>
      <c r="H88" s="270"/>
      <c r="I88" s="270"/>
      <c r="J88" s="281">
        <v>1</v>
      </c>
      <c r="K88" s="281">
        <v>1</v>
      </c>
      <c r="L88" s="281">
        <v>1</v>
      </c>
      <c r="M88" s="282">
        <v>1</v>
      </c>
      <c r="N88" s="203"/>
    </row>
    <row r="89" spans="1:14" s="131" customFormat="1" ht="12.75" customHeight="1">
      <c r="A89" s="134" t="s">
        <v>182</v>
      </c>
      <c r="B89" s="273">
        <v>23</v>
      </c>
      <c r="C89" s="271">
        <v>23</v>
      </c>
      <c r="D89" s="271">
        <v>18</v>
      </c>
      <c r="E89" s="271">
        <v>15</v>
      </c>
      <c r="F89" s="271">
        <v>17</v>
      </c>
      <c r="G89" s="271">
        <v>15</v>
      </c>
      <c r="H89" s="271">
        <v>15</v>
      </c>
      <c r="I89" s="271">
        <v>13</v>
      </c>
      <c r="J89" s="271">
        <v>18</v>
      </c>
      <c r="K89" s="271">
        <v>15</v>
      </c>
      <c r="L89" s="271">
        <v>15</v>
      </c>
      <c r="M89" s="274">
        <v>15</v>
      </c>
      <c r="N89" s="203"/>
    </row>
    <row r="90" spans="1:14" s="131" customFormat="1" ht="12.75" customHeight="1">
      <c r="A90" s="134" t="s">
        <v>183</v>
      </c>
      <c r="B90" s="273">
        <v>22</v>
      </c>
      <c r="C90" s="271">
        <v>22</v>
      </c>
      <c r="D90" s="271">
        <v>21</v>
      </c>
      <c r="E90" s="271">
        <v>19</v>
      </c>
      <c r="F90" s="271">
        <v>23</v>
      </c>
      <c r="G90" s="271">
        <v>23</v>
      </c>
      <c r="H90" s="271">
        <v>27</v>
      </c>
      <c r="I90" s="271">
        <v>21</v>
      </c>
      <c r="J90" s="271">
        <v>21</v>
      </c>
      <c r="K90" s="271">
        <v>27</v>
      </c>
      <c r="L90" s="271">
        <v>28</v>
      </c>
      <c r="M90" s="274">
        <v>24</v>
      </c>
      <c r="N90" s="203"/>
    </row>
    <row r="91" spans="1:14" s="131" customFormat="1" ht="12.75" customHeight="1">
      <c r="A91" s="134" t="s">
        <v>184</v>
      </c>
      <c r="B91" s="273">
        <v>412</v>
      </c>
      <c r="C91" s="271">
        <v>417</v>
      </c>
      <c r="D91" s="271">
        <v>406</v>
      </c>
      <c r="E91" s="271">
        <v>371</v>
      </c>
      <c r="F91" s="271">
        <v>370</v>
      </c>
      <c r="G91" s="271">
        <v>383</v>
      </c>
      <c r="H91" s="271">
        <v>406</v>
      </c>
      <c r="I91" s="271">
        <v>403</v>
      </c>
      <c r="J91" s="271">
        <v>436</v>
      </c>
      <c r="K91" s="271">
        <v>437</v>
      </c>
      <c r="L91" s="271">
        <v>404</v>
      </c>
      <c r="M91" s="274">
        <v>396</v>
      </c>
      <c r="N91" s="203"/>
    </row>
    <row r="92" spans="1:14" s="131" customFormat="1" ht="12.75" customHeight="1">
      <c r="A92" s="216" t="s">
        <v>185</v>
      </c>
      <c r="B92" s="275">
        <v>67</v>
      </c>
      <c r="C92" s="276">
        <v>62</v>
      </c>
      <c r="D92" s="276">
        <v>69</v>
      </c>
      <c r="E92" s="276">
        <v>68</v>
      </c>
      <c r="F92" s="276">
        <v>63</v>
      </c>
      <c r="G92" s="276">
        <v>65</v>
      </c>
      <c r="H92" s="276">
        <v>66</v>
      </c>
      <c r="I92" s="276">
        <v>69</v>
      </c>
      <c r="J92" s="276">
        <v>80</v>
      </c>
      <c r="K92" s="276">
        <v>84</v>
      </c>
      <c r="L92" s="276">
        <v>71</v>
      </c>
      <c r="M92" s="277">
        <v>68</v>
      </c>
      <c r="N92" s="204"/>
    </row>
    <row r="93" spans="1:14" s="167" customFormat="1" ht="12.75" customHeight="1">
      <c r="A93" s="221" t="s">
        <v>7</v>
      </c>
      <c r="B93" s="229">
        <v>985</v>
      </c>
      <c r="C93" s="229">
        <v>970</v>
      </c>
      <c r="D93" s="229">
        <v>947</v>
      </c>
      <c r="E93" s="229">
        <v>865</v>
      </c>
      <c r="F93" s="229">
        <v>862</v>
      </c>
      <c r="G93" s="229">
        <v>905</v>
      </c>
      <c r="H93" s="229">
        <v>958</v>
      </c>
      <c r="I93" s="229">
        <v>967</v>
      </c>
      <c r="J93" s="229">
        <v>1000</v>
      </c>
      <c r="K93" s="229">
        <v>1022</v>
      </c>
      <c r="L93" s="229">
        <v>930</v>
      </c>
      <c r="M93" s="230">
        <v>873</v>
      </c>
      <c r="N93" s="206"/>
    </row>
    <row r="95" spans="1:13" ht="21.75" customHeight="1">
      <c r="A95" s="307" t="s">
        <v>222</v>
      </c>
      <c r="B95" s="307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</row>
    <row r="96" spans="1:14" s="132" customFormat="1" ht="30.75" customHeight="1">
      <c r="A96" s="133" t="s">
        <v>79</v>
      </c>
      <c r="B96" s="191" t="s">
        <v>17</v>
      </c>
      <c r="C96" s="191" t="s">
        <v>18</v>
      </c>
      <c r="D96" s="191" t="s">
        <v>19</v>
      </c>
      <c r="E96" s="191" t="s">
        <v>20</v>
      </c>
      <c r="F96" s="191" t="s">
        <v>21</v>
      </c>
      <c r="G96" s="191" t="s">
        <v>22</v>
      </c>
      <c r="H96" s="191" t="s">
        <v>23</v>
      </c>
      <c r="I96" s="191" t="s">
        <v>24</v>
      </c>
      <c r="J96" s="191" t="s">
        <v>25</v>
      </c>
      <c r="K96" s="191" t="s">
        <v>26</v>
      </c>
      <c r="L96" s="191" t="s">
        <v>27</v>
      </c>
      <c r="M96" s="192" t="s">
        <v>28</v>
      </c>
      <c r="N96" s="193"/>
    </row>
    <row r="97" spans="1:14" s="132" customFormat="1" ht="12.75" customHeight="1">
      <c r="A97" s="194" t="s">
        <v>143</v>
      </c>
      <c r="B97" s="269"/>
      <c r="C97" s="270"/>
      <c r="D97" s="270"/>
      <c r="E97" s="270"/>
      <c r="F97" s="270"/>
      <c r="G97" s="271"/>
      <c r="H97" s="271"/>
      <c r="I97" s="271"/>
      <c r="J97" s="270"/>
      <c r="K97" s="270"/>
      <c r="L97" s="270"/>
      <c r="M97" s="272"/>
      <c r="N97" s="199"/>
    </row>
    <row r="98" spans="1:14" s="132" customFormat="1" ht="12.75" customHeight="1">
      <c r="A98" s="194" t="s">
        <v>144</v>
      </c>
      <c r="B98" s="269"/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72"/>
      <c r="N98" s="199"/>
    </row>
    <row r="99" spans="1:14" s="132" customFormat="1" ht="12.75" customHeight="1">
      <c r="A99" s="194" t="s">
        <v>145</v>
      </c>
      <c r="B99" s="269"/>
      <c r="C99" s="270"/>
      <c r="D99" s="270"/>
      <c r="E99" s="270"/>
      <c r="F99" s="271"/>
      <c r="G99" s="271"/>
      <c r="H99" s="271"/>
      <c r="I99" s="271"/>
      <c r="J99" s="270"/>
      <c r="K99" s="270"/>
      <c r="L99" s="270"/>
      <c r="M99" s="272"/>
      <c r="N99" s="199"/>
    </row>
    <row r="100" spans="1:14" s="132" customFormat="1" ht="12.75" customHeight="1">
      <c r="A100" s="194" t="s">
        <v>146</v>
      </c>
      <c r="B100" s="269"/>
      <c r="C100" s="270"/>
      <c r="D100" s="270"/>
      <c r="E100" s="270"/>
      <c r="F100" s="270"/>
      <c r="G100" s="270"/>
      <c r="H100" s="270"/>
      <c r="I100" s="270"/>
      <c r="J100" s="270"/>
      <c r="K100" s="270"/>
      <c r="L100" s="270"/>
      <c r="M100" s="272"/>
      <c r="N100" s="201"/>
    </row>
    <row r="101" spans="1:14" s="132" customFormat="1" ht="12.75" customHeight="1">
      <c r="A101" s="194" t="s">
        <v>147</v>
      </c>
      <c r="B101" s="269"/>
      <c r="C101" s="270"/>
      <c r="D101" s="270"/>
      <c r="E101" s="270"/>
      <c r="F101" s="270"/>
      <c r="G101" s="270"/>
      <c r="H101" s="270"/>
      <c r="I101" s="270"/>
      <c r="J101" s="270"/>
      <c r="K101" s="270"/>
      <c r="L101" s="270"/>
      <c r="M101" s="272"/>
      <c r="N101" s="199"/>
    </row>
    <row r="102" spans="1:14" s="132" customFormat="1" ht="12.75" customHeight="1">
      <c r="A102" s="194" t="s">
        <v>148</v>
      </c>
      <c r="B102" s="269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2"/>
      <c r="N102" s="201"/>
    </row>
    <row r="103" spans="1:14" s="132" customFormat="1" ht="12.75" customHeight="1">
      <c r="A103" s="194" t="s">
        <v>149</v>
      </c>
      <c r="B103" s="273">
        <v>1</v>
      </c>
      <c r="C103" s="271">
        <v>1</v>
      </c>
      <c r="D103" s="271">
        <v>1</v>
      </c>
      <c r="E103" s="271">
        <v>1</v>
      </c>
      <c r="F103" s="271">
        <v>1</v>
      </c>
      <c r="G103" s="271">
        <v>3</v>
      </c>
      <c r="H103" s="271">
        <v>2</v>
      </c>
      <c r="I103" s="271">
        <v>3</v>
      </c>
      <c r="J103" s="271">
        <v>4</v>
      </c>
      <c r="K103" s="271">
        <v>4</v>
      </c>
      <c r="L103" s="271">
        <v>5</v>
      </c>
      <c r="M103" s="274">
        <v>4</v>
      </c>
      <c r="N103" s="201"/>
    </row>
    <row r="104" spans="1:14" s="132" customFormat="1" ht="12.75" customHeight="1">
      <c r="A104" s="194" t="s">
        <v>150</v>
      </c>
      <c r="B104" s="269"/>
      <c r="C104" s="270"/>
      <c r="D104" s="270"/>
      <c r="E104" s="270"/>
      <c r="F104" s="270"/>
      <c r="G104" s="270"/>
      <c r="H104" s="281">
        <v>1</v>
      </c>
      <c r="I104" s="281">
        <v>1</v>
      </c>
      <c r="J104" s="281">
        <v>1</v>
      </c>
      <c r="K104" s="281">
        <v>1</v>
      </c>
      <c r="L104" s="281">
        <v>1</v>
      </c>
      <c r="M104" s="282">
        <v>1</v>
      </c>
      <c r="N104" s="201"/>
    </row>
    <row r="105" spans="1:14" s="132" customFormat="1" ht="12.75" customHeight="1">
      <c r="A105" s="194" t="s">
        <v>151</v>
      </c>
      <c r="B105" s="273">
        <v>9</v>
      </c>
      <c r="C105" s="271">
        <v>11</v>
      </c>
      <c r="D105" s="271">
        <v>12</v>
      </c>
      <c r="E105" s="271">
        <v>12</v>
      </c>
      <c r="F105" s="271">
        <v>11</v>
      </c>
      <c r="G105" s="271">
        <v>21</v>
      </c>
      <c r="H105" s="271">
        <v>25</v>
      </c>
      <c r="I105" s="271">
        <v>28</v>
      </c>
      <c r="J105" s="271">
        <v>35</v>
      </c>
      <c r="K105" s="271">
        <v>33</v>
      </c>
      <c r="L105" s="271">
        <v>30</v>
      </c>
      <c r="M105" s="274">
        <v>27</v>
      </c>
      <c r="N105" s="201"/>
    </row>
    <row r="106" spans="1:14" s="132" customFormat="1" ht="12.75" customHeight="1">
      <c r="A106" s="194" t="s">
        <v>152</v>
      </c>
      <c r="B106" s="273"/>
      <c r="C106" s="278"/>
      <c r="D106" s="271">
        <v>1</v>
      </c>
      <c r="E106" s="271">
        <v>1</v>
      </c>
      <c r="F106" s="281">
        <v>2</v>
      </c>
      <c r="G106" s="281">
        <v>1</v>
      </c>
      <c r="H106" s="281">
        <v>1</v>
      </c>
      <c r="I106" s="281">
        <v>1</v>
      </c>
      <c r="J106" s="281">
        <v>2</v>
      </c>
      <c r="K106" s="271">
        <v>3</v>
      </c>
      <c r="L106" s="271">
        <v>3</v>
      </c>
      <c r="M106" s="274">
        <v>1</v>
      </c>
      <c r="N106" s="201"/>
    </row>
    <row r="107" spans="1:14" s="132" customFormat="1" ht="12.75" customHeight="1">
      <c r="A107" s="194" t="s">
        <v>153</v>
      </c>
      <c r="B107" s="273">
        <v>1</v>
      </c>
      <c r="C107" s="271">
        <v>1</v>
      </c>
      <c r="D107" s="271">
        <v>1</v>
      </c>
      <c r="E107" s="271">
        <v>1</v>
      </c>
      <c r="F107" s="271">
        <v>1</v>
      </c>
      <c r="G107" s="271">
        <v>1</v>
      </c>
      <c r="H107" s="271">
        <v>1</v>
      </c>
      <c r="I107" s="271">
        <v>1</v>
      </c>
      <c r="J107" s="271">
        <v>3</v>
      </c>
      <c r="K107" s="271">
        <v>4</v>
      </c>
      <c r="L107" s="271">
        <v>4</v>
      </c>
      <c r="M107" s="274">
        <v>2</v>
      </c>
      <c r="N107" s="201"/>
    </row>
    <row r="108" spans="1:14" s="132" customFormat="1" ht="12.75" customHeight="1">
      <c r="A108" s="194" t="s">
        <v>154</v>
      </c>
      <c r="B108" s="279"/>
      <c r="C108" s="278"/>
      <c r="D108" s="278"/>
      <c r="E108" s="271">
        <v>1</v>
      </c>
      <c r="F108" s="271">
        <v>1</v>
      </c>
      <c r="G108" s="271">
        <v>1</v>
      </c>
      <c r="H108" s="271">
        <v>3</v>
      </c>
      <c r="I108" s="271">
        <v>7</v>
      </c>
      <c r="J108" s="271">
        <v>6</v>
      </c>
      <c r="K108" s="271">
        <v>5</v>
      </c>
      <c r="L108" s="271">
        <v>0</v>
      </c>
      <c r="M108" s="274">
        <v>1</v>
      </c>
      <c r="N108" s="201"/>
    </row>
    <row r="109" spans="1:14" s="132" customFormat="1" ht="12.75" customHeight="1">
      <c r="A109" s="194" t="s">
        <v>155</v>
      </c>
      <c r="B109" s="279"/>
      <c r="C109" s="278"/>
      <c r="D109" s="278"/>
      <c r="E109" s="278"/>
      <c r="F109" s="271">
        <v>1</v>
      </c>
      <c r="G109" s="271">
        <v>2</v>
      </c>
      <c r="H109" s="271">
        <v>1</v>
      </c>
      <c r="I109" s="271">
        <v>1</v>
      </c>
      <c r="J109" s="271">
        <v>2</v>
      </c>
      <c r="K109" s="271">
        <v>3</v>
      </c>
      <c r="L109" s="281">
        <v>1</v>
      </c>
      <c r="M109" s="282">
        <v>1</v>
      </c>
      <c r="N109" s="201"/>
    </row>
    <row r="110" spans="1:14" s="132" customFormat="1" ht="12.75" customHeight="1">
      <c r="A110" s="194" t="s">
        <v>156</v>
      </c>
      <c r="B110" s="273">
        <v>1</v>
      </c>
      <c r="C110" s="271"/>
      <c r="D110" s="271">
        <v>1</v>
      </c>
      <c r="E110" s="271">
        <v>1</v>
      </c>
      <c r="F110" s="271">
        <v>1</v>
      </c>
      <c r="G110" s="271">
        <v>1</v>
      </c>
      <c r="H110" s="271">
        <v>2</v>
      </c>
      <c r="I110" s="271">
        <v>4</v>
      </c>
      <c r="J110" s="271">
        <v>6</v>
      </c>
      <c r="K110" s="271">
        <v>6</v>
      </c>
      <c r="L110" s="271">
        <v>5</v>
      </c>
      <c r="M110" s="274">
        <v>1</v>
      </c>
      <c r="N110" s="201"/>
    </row>
    <row r="111" spans="1:14" s="132" customFormat="1" ht="12.75" customHeight="1">
      <c r="A111" s="194" t="s">
        <v>157</v>
      </c>
      <c r="B111" s="280">
        <v>1</v>
      </c>
      <c r="C111" s="271">
        <v>3</v>
      </c>
      <c r="D111" s="271">
        <v>3</v>
      </c>
      <c r="E111" s="271">
        <v>2</v>
      </c>
      <c r="F111" s="271">
        <v>2</v>
      </c>
      <c r="G111" s="281">
        <v>4</v>
      </c>
      <c r="H111" s="281">
        <v>4</v>
      </c>
      <c r="I111" s="281">
        <v>3</v>
      </c>
      <c r="J111" s="281">
        <v>2</v>
      </c>
      <c r="K111" s="271">
        <v>2</v>
      </c>
      <c r="L111" s="271">
        <v>2</v>
      </c>
      <c r="M111" s="282">
        <v>2</v>
      </c>
      <c r="N111" s="201"/>
    </row>
    <row r="112" spans="1:14" s="132" customFormat="1" ht="12.75" customHeight="1">
      <c r="A112" s="194" t="s">
        <v>158</v>
      </c>
      <c r="B112" s="269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2"/>
      <c r="N112" s="201"/>
    </row>
    <row r="113" spans="1:14" s="132" customFormat="1" ht="12.75" customHeight="1">
      <c r="A113" s="194" t="s">
        <v>159</v>
      </c>
      <c r="B113" s="273">
        <v>15</v>
      </c>
      <c r="C113" s="271">
        <v>20</v>
      </c>
      <c r="D113" s="271">
        <v>23</v>
      </c>
      <c r="E113" s="271">
        <v>22</v>
      </c>
      <c r="F113" s="271">
        <v>22</v>
      </c>
      <c r="G113" s="271">
        <v>24</v>
      </c>
      <c r="H113" s="271">
        <v>35</v>
      </c>
      <c r="I113" s="271">
        <v>37</v>
      </c>
      <c r="J113" s="271">
        <v>39</v>
      </c>
      <c r="K113" s="271">
        <v>27</v>
      </c>
      <c r="L113" s="271">
        <v>24</v>
      </c>
      <c r="M113" s="274">
        <v>24</v>
      </c>
      <c r="N113" s="201"/>
    </row>
    <row r="114" spans="1:14" s="132" customFormat="1" ht="12.75" customHeight="1">
      <c r="A114" s="194" t="s">
        <v>160</v>
      </c>
      <c r="B114" s="273">
        <v>1</v>
      </c>
      <c r="C114" s="271"/>
      <c r="D114" s="278"/>
      <c r="E114" s="278"/>
      <c r="F114" s="270"/>
      <c r="G114" s="281">
        <v>1</v>
      </c>
      <c r="H114" s="281">
        <v>1</v>
      </c>
      <c r="I114" s="281">
        <v>3</v>
      </c>
      <c r="J114" s="281">
        <v>3</v>
      </c>
      <c r="K114" s="281">
        <v>1</v>
      </c>
      <c r="L114" s="271">
        <v>1</v>
      </c>
      <c r="M114" s="274">
        <v>1</v>
      </c>
      <c r="N114" s="201"/>
    </row>
    <row r="115" spans="1:14" s="132" customFormat="1" ht="12.75" customHeight="1">
      <c r="A115" s="194" t="s">
        <v>161</v>
      </c>
      <c r="B115" s="273">
        <v>8</v>
      </c>
      <c r="C115" s="271">
        <v>5</v>
      </c>
      <c r="D115" s="271">
        <v>5</v>
      </c>
      <c r="E115" s="271">
        <v>4</v>
      </c>
      <c r="F115" s="271">
        <v>4</v>
      </c>
      <c r="G115" s="271">
        <v>6</v>
      </c>
      <c r="H115" s="271">
        <v>8</v>
      </c>
      <c r="I115" s="271">
        <v>8</v>
      </c>
      <c r="J115" s="271">
        <v>10</v>
      </c>
      <c r="K115" s="271">
        <v>11</v>
      </c>
      <c r="L115" s="271">
        <v>9</v>
      </c>
      <c r="M115" s="274">
        <v>7</v>
      </c>
      <c r="N115" s="201"/>
    </row>
    <row r="116" spans="1:14" s="132" customFormat="1" ht="12.75" customHeight="1">
      <c r="A116" s="194" t="s">
        <v>162</v>
      </c>
      <c r="B116" s="269"/>
      <c r="C116" s="281">
        <v>1</v>
      </c>
      <c r="D116" s="281">
        <v>1</v>
      </c>
      <c r="E116" s="271">
        <v>1</v>
      </c>
      <c r="F116" s="271">
        <v>1</v>
      </c>
      <c r="G116" s="271">
        <v>0</v>
      </c>
      <c r="H116" s="271">
        <v>3</v>
      </c>
      <c r="I116" s="271">
        <v>4</v>
      </c>
      <c r="J116" s="271">
        <v>2</v>
      </c>
      <c r="K116" s="271">
        <v>2</v>
      </c>
      <c r="L116" s="271">
        <v>1</v>
      </c>
      <c r="M116" s="282">
        <v>1</v>
      </c>
      <c r="N116" s="201"/>
    </row>
    <row r="117" spans="1:14" s="132" customFormat="1" ht="12.75" customHeight="1">
      <c r="A117" s="194" t="s">
        <v>163</v>
      </c>
      <c r="B117" s="273">
        <v>7</v>
      </c>
      <c r="C117" s="271">
        <v>5</v>
      </c>
      <c r="D117" s="271">
        <v>5</v>
      </c>
      <c r="E117" s="271">
        <v>3</v>
      </c>
      <c r="F117" s="271">
        <v>2</v>
      </c>
      <c r="G117" s="271">
        <v>4</v>
      </c>
      <c r="H117" s="271">
        <v>3</v>
      </c>
      <c r="I117" s="271">
        <v>7</v>
      </c>
      <c r="J117" s="271">
        <v>4</v>
      </c>
      <c r="K117" s="271">
        <v>3</v>
      </c>
      <c r="L117" s="271">
        <v>3</v>
      </c>
      <c r="M117" s="274">
        <v>1</v>
      </c>
      <c r="N117" s="201"/>
    </row>
    <row r="118" spans="1:14" s="131" customFormat="1" ht="12.75" customHeight="1">
      <c r="A118" s="134" t="s">
        <v>164</v>
      </c>
      <c r="B118" s="273">
        <v>15</v>
      </c>
      <c r="C118" s="271">
        <v>17</v>
      </c>
      <c r="D118" s="271">
        <v>17</v>
      </c>
      <c r="E118" s="271">
        <v>17</v>
      </c>
      <c r="F118" s="271">
        <v>20</v>
      </c>
      <c r="G118" s="271">
        <v>23</v>
      </c>
      <c r="H118" s="271">
        <v>29</v>
      </c>
      <c r="I118" s="271">
        <v>36</v>
      </c>
      <c r="J118" s="271">
        <v>33</v>
      </c>
      <c r="K118" s="271">
        <v>29</v>
      </c>
      <c r="L118" s="271">
        <v>21</v>
      </c>
      <c r="M118" s="274">
        <v>16</v>
      </c>
      <c r="N118" s="203"/>
    </row>
    <row r="119" spans="1:14" s="131" customFormat="1" ht="12.75" customHeight="1">
      <c r="A119" s="134" t="s">
        <v>165</v>
      </c>
      <c r="B119" s="279"/>
      <c r="C119" s="278"/>
      <c r="D119" s="278"/>
      <c r="E119" s="278"/>
      <c r="F119" s="271">
        <v>1</v>
      </c>
      <c r="G119" s="271">
        <v>2</v>
      </c>
      <c r="H119" s="271">
        <v>4</v>
      </c>
      <c r="I119" s="271">
        <v>4</v>
      </c>
      <c r="J119" s="271">
        <v>5</v>
      </c>
      <c r="K119" s="271">
        <v>3</v>
      </c>
      <c r="L119" s="271">
        <v>2</v>
      </c>
      <c r="M119" s="282">
        <v>1</v>
      </c>
      <c r="N119" s="204"/>
    </row>
    <row r="120" spans="1:14" s="131" customFormat="1" ht="12.75" customHeight="1">
      <c r="A120" s="134" t="s">
        <v>166</v>
      </c>
      <c r="B120" s="273">
        <v>37</v>
      </c>
      <c r="C120" s="271">
        <v>49</v>
      </c>
      <c r="D120" s="271">
        <v>44</v>
      </c>
      <c r="E120" s="271">
        <v>40</v>
      </c>
      <c r="F120" s="271">
        <v>41</v>
      </c>
      <c r="G120" s="271">
        <v>46</v>
      </c>
      <c r="H120" s="271">
        <v>52</v>
      </c>
      <c r="I120" s="271">
        <v>52</v>
      </c>
      <c r="J120" s="271">
        <v>69</v>
      </c>
      <c r="K120" s="271">
        <v>56</v>
      </c>
      <c r="L120" s="271">
        <v>45</v>
      </c>
      <c r="M120" s="274">
        <v>38</v>
      </c>
      <c r="N120" s="203"/>
    </row>
    <row r="121" spans="1:14" s="131" customFormat="1" ht="12.75" customHeight="1">
      <c r="A121" s="134" t="s">
        <v>167</v>
      </c>
      <c r="B121" s="273">
        <v>53</v>
      </c>
      <c r="C121" s="271">
        <v>48</v>
      </c>
      <c r="D121" s="271">
        <v>60</v>
      </c>
      <c r="E121" s="271">
        <v>57</v>
      </c>
      <c r="F121" s="271">
        <v>55</v>
      </c>
      <c r="G121" s="271">
        <v>69</v>
      </c>
      <c r="H121" s="271">
        <v>68</v>
      </c>
      <c r="I121" s="271">
        <v>82</v>
      </c>
      <c r="J121" s="271">
        <v>90</v>
      </c>
      <c r="K121" s="271">
        <v>90</v>
      </c>
      <c r="L121" s="271">
        <v>77</v>
      </c>
      <c r="M121" s="274">
        <v>67</v>
      </c>
      <c r="N121" s="203"/>
    </row>
    <row r="122" spans="1:14" s="131" customFormat="1" ht="12.75" customHeight="1">
      <c r="A122" s="134" t="s">
        <v>168</v>
      </c>
      <c r="B122" s="273">
        <v>2</v>
      </c>
      <c r="C122" s="271">
        <v>1</v>
      </c>
      <c r="D122" s="271">
        <v>1</v>
      </c>
      <c r="E122" s="271">
        <v>3</v>
      </c>
      <c r="F122" s="271">
        <v>4</v>
      </c>
      <c r="G122" s="271">
        <v>7</v>
      </c>
      <c r="H122" s="271">
        <v>9</v>
      </c>
      <c r="I122" s="271">
        <v>8</v>
      </c>
      <c r="J122" s="271">
        <v>10</v>
      </c>
      <c r="K122" s="271">
        <v>11</v>
      </c>
      <c r="L122" s="271">
        <v>7</v>
      </c>
      <c r="M122" s="274">
        <v>4</v>
      </c>
      <c r="N122" s="203"/>
    </row>
    <row r="123" spans="1:14" s="131" customFormat="1" ht="12.75" customHeight="1">
      <c r="A123" s="134" t="s">
        <v>169</v>
      </c>
      <c r="B123" s="273">
        <v>98</v>
      </c>
      <c r="C123" s="271">
        <v>96</v>
      </c>
      <c r="D123" s="271">
        <v>116</v>
      </c>
      <c r="E123" s="271">
        <v>116</v>
      </c>
      <c r="F123" s="271">
        <v>116</v>
      </c>
      <c r="G123" s="271">
        <v>134</v>
      </c>
      <c r="H123" s="271">
        <v>147</v>
      </c>
      <c r="I123" s="271">
        <v>145</v>
      </c>
      <c r="J123" s="271">
        <v>143</v>
      </c>
      <c r="K123" s="271">
        <v>136</v>
      </c>
      <c r="L123" s="271">
        <v>124</v>
      </c>
      <c r="M123" s="274">
        <v>116</v>
      </c>
      <c r="N123" s="203"/>
    </row>
    <row r="124" spans="1:14" s="131" customFormat="1" ht="12.75" customHeight="1">
      <c r="A124" s="134" t="s">
        <v>170</v>
      </c>
      <c r="B124" s="273">
        <v>39</v>
      </c>
      <c r="C124" s="271">
        <v>47</v>
      </c>
      <c r="D124" s="271">
        <v>54</v>
      </c>
      <c r="E124" s="271">
        <v>53</v>
      </c>
      <c r="F124" s="271">
        <v>50</v>
      </c>
      <c r="G124" s="271">
        <v>60</v>
      </c>
      <c r="H124" s="271">
        <v>67</v>
      </c>
      <c r="I124" s="271">
        <v>63</v>
      </c>
      <c r="J124" s="271">
        <v>63</v>
      </c>
      <c r="K124" s="271">
        <v>61</v>
      </c>
      <c r="L124" s="271">
        <v>52</v>
      </c>
      <c r="M124" s="274">
        <v>45</v>
      </c>
      <c r="N124" s="203"/>
    </row>
    <row r="125" spans="1:14" s="131" customFormat="1" ht="12.75" customHeight="1">
      <c r="A125" s="134" t="s">
        <v>171</v>
      </c>
      <c r="B125" s="273">
        <v>5</v>
      </c>
      <c r="C125" s="271">
        <v>6</v>
      </c>
      <c r="D125" s="271">
        <v>6</v>
      </c>
      <c r="E125" s="271">
        <v>6</v>
      </c>
      <c r="F125" s="271">
        <v>5</v>
      </c>
      <c r="G125" s="271">
        <v>4</v>
      </c>
      <c r="H125" s="271">
        <v>7</v>
      </c>
      <c r="I125" s="271">
        <v>9</v>
      </c>
      <c r="J125" s="271">
        <v>8</v>
      </c>
      <c r="K125" s="271">
        <v>9</v>
      </c>
      <c r="L125" s="271">
        <v>8</v>
      </c>
      <c r="M125" s="274">
        <v>8</v>
      </c>
      <c r="N125" s="203"/>
    </row>
    <row r="126" spans="1:14" s="131" customFormat="1" ht="12.75" customHeight="1">
      <c r="A126" s="134" t="s">
        <v>172</v>
      </c>
      <c r="B126" s="273">
        <v>3</v>
      </c>
      <c r="C126" s="271">
        <v>3</v>
      </c>
      <c r="D126" s="271">
        <v>3</v>
      </c>
      <c r="E126" s="271">
        <v>3</v>
      </c>
      <c r="F126" s="271">
        <v>3</v>
      </c>
      <c r="G126" s="271">
        <v>3</v>
      </c>
      <c r="H126" s="271">
        <v>3</v>
      </c>
      <c r="I126" s="271">
        <v>1</v>
      </c>
      <c r="J126" s="271">
        <v>1</v>
      </c>
      <c r="K126" s="271">
        <v>2</v>
      </c>
      <c r="L126" s="271">
        <v>2</v>
      </c>
      <c r="M126" s="274">
        <v>1</v>
      </c>
      <c r="N126" s="203"/>
    </row>
    <row r="127" spans="1:14" s="131" customFormat="1" ht="12.75" customHeight="1">
      <c r="A127" s="134" t="s">
        <v>173</v>
      </c>
      <c r="B127" s="273">
        <v>12</v>
      </c>
      <c r="C127" s="271">
        <v>14</v>
      </c>
      <c r="D127" s="271">
        <v>12</v>
      </c>
      <c r="E127" s="271">
        <v>12</v>
      </c>
      <c r="F127" s="271">
        <v>11</v>
      </c>
      <c r="G127" s="271">
        <v>11</v>
      </c>
      <c r="H127" s="271">
        <v>11</v>
      </c>
      <c r="I127" s="271">
        <v>15</v>
      </c>
      <c r="J127" s="271">
        <v>15</v>
      </c>
      <c r="K127" s="271">
        <v>15</v>
      </c>
      <c r="L127" s="271">
        <v>17</v>
      </c>
      <c r="M127" s="274">
        <v>14</v>
      </c>
      <c r="N127" s="203"/>
    </row>
    <row r="128" spans="1:14" s="131" customFormat="1" ht="12.75" customHeight="1">
      <c r="A128" s="134" t="s">
        <v>174</v>
      </c>
      <c r="B128" s="273">
        <v>7</v>
      </c>
      <c r="C128" s="271">
        <v>8</v>
      </c>
      <c r="D128" s="271">
        <v>7</v>
      </c>
      <c r="E128" s="271">
        <v>9</v>
      </c>
      <c r="F128" s="271">
        <v>9</v>
      </c>
      <c r="G128" s="271">
        <v>11</v>
      </c>
      <c r="H128" s="271">
        <v>10</v>
      </c>
      <c r="I128" s="271">
        <v>11</v>
      </c>
      <c r="J128" s="271">
        <v>11</v>
      </c>
      <c r="K128" s="271">
        <v>13</v>
      </c>
      <c r="L128" s="271">
        <v>13</v>
      </c>
      <c r="M128" s="274">
        <v>13</v>
      </c>
      <c r="N128" s="203"/>
    </row>
    <row r="129" spans="1:14" s="131" customFormat="1" ht="12.75" customHeight="1">
      <c r="A129" s="134" t="s">
        <v>175</v>
      </c>
      <c r="B129" s="273">
        <v>27</v>
      </c>
      <c r="C129" s="271">
        <v>32</v>
      </c>
      <c r="D129" s="271">
        <v>42</v>
      </c>
      <c r="E129" s="271">
        <v>39</v>
      </c>
      <c r="F129" s="271">
        <v>41</v>
      </c>
      <c r="G129" s="271">
        <v>56</v>
      </c>
      <c r="H129" s="271">
        <v>48</v>
      </c>
      <c r="I129" s="271">
        <v>42</v>
      </c>
      <c r="J129" s="271">
        <v>44</v>
      </c>
      <c r="K129" s="271">
        <v>48</v>
      </c>
      <c r="L129" s="271">
        <v>39</v>
      </c>
      <c r="M129" s="274">
        <v>34</v>
      </c>
      <c r="N129" s="203"/>
    </row>
    <row r="130" spans="1:14" s="131" customFormat="1" ht="12.75" customHeight="1">
      <c r="A130" s="134" t="s">
        <v>176</v>
      </c>
      <c r="B130" s="269"/>
      <c r="C130" s="281">
        <v>1</v>
      </c>
      <c r="D130" s="281">
        <v>1</v>
      </c>
      <c r="E130" s="281">
        <v>1</v>
      </c>
      <c r="F130" s="270"/>
      <c r="G130" s="281">
        <v>2</v>
      </c>
      <c r="H130" s="281">
        <v>1</v>
      </c>
      <c r="I130" s="281">
        <v>0</v>
      </c>
      <c r="J130" s="270"/>
      <c r="K130" s="270"/>
      <c r="L130" s="270"/>
      <c r="M130" s="272"/>
      <c r="N130" s="203"/>
    </row>
    <row r="131" spans="1:14" s="131" customFormat="1" ht="12.75" customHeight="1">
      <c r="A131" s="134" t="s">
        <v>177</v>
      </c>
      <c r="B131" s="273">
        <v>22</v>
      </c>
      <c r="C131" s="271">
        <v>21</v>
      </c>
      <c r="D131" s="271">
        <v>19</v>
      </c>
      <c r="E131" s="271">
        <v>17</v>
      </c>
      <c r="F131" s="271">
        <v>18</v>
      </c>
      <c r="G131" s="271">
        <v>19</v>
      </c>
      <c r="H131" s="271">
        <v>23</v>
      </c>
      <c r="I131" s="271">
        <v>27</v>
      </c>
      <c r="J131" s="271">
        <v>26</v>
      </c>
      <c r="K131" s="271">
        <v>25</v>
      </c>
      <c r="L131" s="271">
        <v>23</v>
      </c>
      <c r="M131" s="274">
        <v>20</v>
      </c>
      <c r="N131" s="203"/>
    </row>
    <row r="132" spans="1:14" s="131" customFormat="1" ht="12.75" customHeight="1">
      <c r="A132" s="134" t="s">
        <v>178</v>
      </c>
      <c r="B132" s="280">
        <v>1</v>
      </c>
      <c r="C132" s="270"/>
      <c r="D132" s="270"/>
      <c r="E132" s="270"/>
      <c r="F132" s="270"/>
      <c r="G132" s="270"/>
      <c r="H132" s="270"/>
      <c r="I132" s="270"/>
      <c r="J132" s="270"/>
      <c r="K132" s="270"/>
      <c r="L132" s="278"/>
      <c r="M132" s="272"/>
      <c r="N132" s="203"/>
    </row>
    <row r="133" spans="1:14" s="131" customFormat="1" ht="12.75" customHeight="1">
      <c r="A133" s="134" t="s">
        <v>179</v>
      </c>
      <c r="B133" s="273">
        <v>1</v>
      </c>
      <c r="C133" s="278"/>
      <c r="D133" s="271">
        <v>3</v>
      </c>
      <c r="E133" s="271">
        <v>3</v>
      </c>
      <c r="F133" s="271">
        <v>3</v>
      </c>
      <c r="G133" s="271">
        <v>5</v>
      </c>
      <c r="H133" s="271">
        <v>7</v>
      </c>
      <c r="I133" s="271">
        <v>6</v>
      </c>
      <c r="J133" s="271">
        <v>6</v>
      </c>
      <c r="K133" s="271">
        <v>6</v>
      </c>
      <c r="L133" s="271">
        <v>7</v>
      </c>
      <c r="M133" s="274">
        <v>6</v>
      </c>
      <c r="N133" s="203"/>
    </row>
    <row r="134" spans="1:14" s="131" customFormat="1" ht="12.75" customHeight="1">
      <c r="A134" s="134" t="s">
        <v>180</v>
      </c>
      <c r="B134" s="273">
        <v>22</v>
      </c>
      <c r="C134" s="271">
        <v>18</v>
      </c>
      <c r="D134" s="271">
        <v>20</v>
      </c>
      <c r="E134" s="271">
        <v>19</v>
      </c>
      <c r="F134" s="271">
        <v>20</v>
      </c>
      <c r="G134" s="271">
        <v>25</v>
      </c>
      <c r="H134" s="271">
        <v>31</v>
      </c>
      <c r="I134" s="271">
        <v>30</v>
      </c>
      <c r="J134" s="271">
        <v>31</v>
      </c>
      <c r="K134" s="271">
        <v>28</v>
      </c>
      <c r="L134" s="271">
        <v>27</v>
      </c>
      <c r="M134" s="274">
        <v>28</v>
      </c>
      <c r="N134" s="203"/>
    </row>
    <row r="135" spans="1:14" s="131" customFormat="1" ht="12.75" customHeight="1">
      <c r="A135" s="134" t="s">
        <v>181</v>
      </c>
      <c r="B135" s="279"/>
      <c r="C135" s="271">
        <v>1</v>
      </c>
      <c r="D135" s="271">
        <v>1</v>
      </c>
      <c r="E135" s="271">
        <v>1</v>
      </c>
      <c r="F135" s="271">
        <v>1</v>
      </c>
      <c r="G135" s="271">
        <v>1</v>
      </c>
      <c r="H135" s="281">
        <v>1</v>
      </c>
      <c r="I135" s="281">
        <v>0</v>
      </c>
      <c r="J135" s="270"/>
      <c r="K135" s="270"/>
      <c r="L135" s="270"/>
      <c r="M135" s="272"/>
      <c r="N135" s="203"/>
    </row>
    <row r="136" spans="1:14" s="131" customFormat="1" ht="12.75" customHeight="1">
      <c r="A136" s="134" t="s">
        <v>182</v>
      </c>
      <c r="B136" s="273">
        <v>19</v>
      </c>
      <c r="C136" s="271">
        <v>22</v>
      </c>
      <c r="D136" s="271">
        <v>23</v>
      </c>
      <c r="E136" s="271">
        <v>24</v>
      </c>
      <c r="F136" s="271">
        <v>25</v>
      </c>
      <c r="G136" s="271">
        <v>24</v>
      </c>
      <c r="H136" s="271">
        <v>28</v>
      </c>
      <c r="I136" s="271">
        <v>23</v>
      </c>
      <c r="J136" s="271">
        <v>23</v>
      </c>
      <c r="K136" s="271">
        <v>19</v>
      </c>
      <c r="L136" s="271">
        <v>21</v>
      </c>
      <c r="M136" s="274">
        <v>24</v>
      </c>
      <c r="N136" s="203"/>
    </row>
    <row r="137" spans="1:14" s="131" customFormat="1" ht="12.75" customHeight="1">
      <c r="A137" s="134" t="s">
        <v>183</v>
      </c>
      <c r="B137" s="273">
        <v>27</v>
      </c>
      <c r="C137" s="271">
        <v>22</v>
      </c>
      <c r="D137" s="271">
        <v>26</v>
      </c>
      <c r="E137" s="271">
        <v>26</v>
      </c>
      <c r="F137" s="271">
        <v>29</v>
      </c>
      <c r="G137" s="271">
        <v>29</v>
      </c>
      <c r="H137" s="271">
        <v>25</v>
      </c>
      <c r="I137" s="271">
        <v>23</v>
      </c>
      <c r="J137" s="271">
        <v>24</v>
      </c>
      <c r="K137" s="271">
        <v>23</v>
      </c>
      <c r="L137" s="271">
        <v>21</v>
      </c>
      <c r="M137" s="274">
        <v>25</v>
      </c>
      <c r="N137" s="203"/>
    </row>
    <row r="138" spans="1:14" s="131" customFormat="1" ht="12.75" customHeight="1">
      <c r="A138" s="134" t="s">
        <v>184</v>
      </c>
      <c r="B138" s="273">
        <v>380</v>
      </c>
      <c r="C138" s="271">
        <v>433</v>
      </c>
      <c r="D138" s="271">
        <v>472</v>
      </c>
      <c r="E138" s="271">
        <v>461</v>
      </c>
      <c r="F138" s="271">
        <v>461</v>
      </c>
      <c r="G138" s="271">
        <v>503</v>
      </c>
      <c r="H138" s="271">
        <v>515</v>
      </c>
      <c r="I138" s="271">
        <v>499</v>
      </c>
      <c r="J138" s="271">
        <v>517</v>
      </c>
      <c r="K138" s="271">
        <v>513</v>
      </c>
      <c r="L138" s="271">
        <v>464</v>
      </c>
      <c r="M138" s="274">
        <v>428</v>
      </c>
      <c r="N138" s="203"/>
    </row>
    <row r="139" spans="1:14" s="131" customFormat="1" ht="12.75" customHeight="1">
      <c r="A139" s="216" t="s">
        <v>185</v>
      </c>
      <c r="B139" s="275">
        <v>77</v>
      </c>
      <c r="C139" s="276">
        <v>78</v>
      </c>
      <c r="D139" s="276">
        <v>95</v>
      </c>
      <c r="E139" s="276">
        <v>99</v>
      </c>
      <c r="F139" s="276">
        <v>99</v>
      </c>
      <c r="G139" s="276">
        <v>103</v>
      </c>
      <c r="H139" s="276">
        <v>103</v>
      </c>
      <c r="I139" s="276">
        <v>91</v>
      </c>
      <c r="J139" s="276">
        <v>86</v>
      </c>
      <c r="K139" s="276">
        <v>92</v>
      </c>
      <c r="L139" s="276">
        <v>84</v>
      </c>
      <c r="M139" s="277">
        <v>78</v>
      </c>
      <c r="N139" s="204"/>
    </row>
    <row r="140" spans="1:14" s="167" customFormat="1" ht="12.75" customHeight="1">
      <c r="A140" s="221" t="s">
        <v>7</v>
      </c>
      <c r="B140" s="229">
        <f>SUM(B97:B139)</f>
        <v>891</v>
      </c>
      <c r="C140" s="229">
        <f>SUM(C97:C139)</f>
        <v>964</v>
      </c>
      <c r="D140" s="229">
        <f>SUM(D97:D139)</f>
        <v>1075</v>
      </c>
      <c r="E140" s="229">
        <v>1055</v>
      </c>
      <c r="F140" s="229">
        <v>1061</v>
      </c>
      <c r="G140" s="229">
        <v>1206</v>
      </c>
      <c r="H140" s="229">
        <v>1279</v>
      </c>
      <c r="I140" s="229">
        <v>1275</v>
      </c>
      <c r="J140" s="229">
        <v>1324</v>
      </c>
      <c r="K140" s="229">
        <v>1284</v>
      </c>
      <c r="L140" s="229">
        <v>1143</v>
      </c>
      <c r="M140" s="230">
        <v>1040</v>
      </c>
      <c r="N140" s="206"/>
    </row>
    <row r="142" spans="1:13" ht="21.75" customHeight="1">
      <c r="A142" s="307" t="s">
        <v>212</v>
      </c>
      <c r="B142" s="307"/>
      <c r="C142" s="307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</row>
    <row r="143" spans="1:14" s="132" customFormat="1" ht="30.75" customHeight="1">
      <c r="A143" s="133" t="s">
        <v>79</v>
      </c>
      <c r="B143" s="191" t="s">
        <v>17</v>
      </c>
      <c r="C143" s="191" t="s">
        <v>18</v>
      </c>
      <c r="D143" s="191" t="s">
        <v>19</v>
      </c>
      <c r="E143" s="191" t="s">
        <v>20</v>
      </c>
      <c r="F143" s="191" t="s">
        <v>21</v>
      </c>
      <c r="G143" s="191" t="s">
        <v>22</v>
      </c>
      <c r="H143" s="191" t="s">
        <v>23</v>
      </c>
      <c r="I143" s="191" t="s">
        <v>24</v>
      </c>
      <c r="J143" s="191" t="s">
        <v>25</v>
      </c>
      <c r="K143" s="191" t="s">
        <v>26</v>
      </c>
      <c r="L143" s="191" t="s">
        <v>27</v>
      </c>
      <c r="M143" s="192" t="s">
        <v>28</v>
      </c>
      <c r="N143" s="193"/>
    </row>
    <row r="144" spans="1:14" s="132" customFormat="1" ht="12.75" customHeight="1">
      <c r="A144" s="194" t="s">
        <v>143</v>
      </c>
      <c r="B144" s="269"/>
      <c r="C144" s="270"/>
      <c r="D144" s="270"/>
      <c r="E144" s="270"/>
      <c r="F144" s="270"/>
      <c r="G144" s="271">
        <v>1</v>
      </c>
      <c r="H144" s="271">
        <v>1</v>
      </c>
      <c r="I144" s="271"/>
      <c r="J144" s="270"/>
      <c r="K144" s="270"/>
      <c r="L144" s="270"/>
      <c r="M144" s="272"/>
      <c r="N144" s="199"/>
    </row>
    <row r="145" spans="1:14" s="132" customFormat="1" ht="12.75" customHeight="1">
      <c r="A145" s="194" t="s">
        <v>144</v>
      </c>
      <c r="B145" s="269"/>
      <c r="C145" s="270"/>
      <c r="D145" s="270"/>
      <c r="E145" s="270"/>
      <c r="F145" s="270"/>
      <c r="G145" s="270"/>
      <c r="H145" s="270"/>
      <c r="I145" s="270"/>
      <c r="J145" s="270"/>
      <c r="K145" s="270"/>
      <c r="L145" s="270"/>
      <c r="M145" s="272"/>
      <c r="N145" s="199"/>
    </row>
    <row r="146" spans="1:14" s="132" customFormat="1" ht="12.75" customHeight="1">
      <c r="A146" s="194" t="s">
        <v>145</v>
      </c>
      <c r="B146" s="269"/>
      <c r="C146" s="270"/>
      <c r="D146" s="270"/>
      <c r="E146" s="270"/>
      <c r="F146" s="271">
        <v>1</v>
      </c>
      <c r="G146" s="271">
        <v>1</v>
      </c>
      <c r="H146" s="271">
        <v>1</v>
      </c>
      <c r="I146" s="271"/>
      <c r="J146" s="270"/>
      <c r="K146" s="270"/>
      <c r="L146" s="270"/>
      <c r="M146" s="272"/>
      <c r="N146" s="199"/>
    </row>
    <row r="147" spans="1:14" s="132" customFormat="1" ht="12.75" customHeight="1">
      <c r="A147" s="194" t="s">
        <v>146</v>
      </c>
      <c r="B147" s="269"/>
      <c r="C147" s="270"/>
      <c r="D147" s="270"/>
      <c r="E147" s="270"/>
      <c r="F147" s="270"/>
      <c r="G147" s="270"/>
      <c r="H147" s="270"/>
      <c r="I147" s="270"/>
      <c r="J147" s="270"/>
      <c r="K147" s="270"/>
      <c r="L147" s="270"/>
      <c r="M147" s="272"/>
      <c r="N147" s="201"/>
    </row>
    <row r="148" spans="1:14" s="132" customFormat="1" ht="12.75" customHeight="1">
      <c r="A148" s="194" t="s">
        <v>147</v>
      </c>
      <c r="B148" s="269"/>
      <c r="C148" s="270"/>
      <c r="D148" s="270"/>
      <c r="E148" s="270"/>
      <c r="F148" s="270"/>
      <c r="G148" s="270"/>
      <c r="H148" s="270"/>
      <c r="I148" s="270"/>
      <c r="J148" s="270"/>
      <c r="K148" s="270"/>
      <c r="L148" s="270"/>
      <c r="M148" s="272"/>
      <c r="N148" s="199"/>
    </row>
    <row r="149" spans="1:14" s="132" customFormat="1" ht="12.75" customHeight="1">
      <c r="A149" s="194" t="s">
        <v>148</v>
      </c>
      <c r="B149" s="269"/>
      <c r="C149" s="270"/>
      <c r="D149" s="270"/>
      <c r="E149" s="270"/>
      <c r="F149" s="270"/>
      <c r="G149" s="270"/>
      <c r="H149" s="270"/>
      <c r="I149" s="270"/>
      <c r="J149" s="270"/>
      <c r="K149" s="270"/>
      <c r="L149" s="270"/>
      <c r="M149" s="272"/>
      <c r="N149" s="201"/>
    </row>
    <row r="150" spans="1:14" s="132" customFormat="1" ht="12.75" customHeight="1">
      <c r="A150" s="194" t="s">
        <v>149</v>
      </c>
      <c r="B150" s="273">
        <v>5</v>
      </c>
      <c r="C150" s="271">
        <v>3</v>
      </c>
      <c r="D150" s="271">
        <v>4</v>
      </c>
      <c r="E150" s="271">
        <v>3</v>
      </c>
      <c r="F150" s="271">
        <v>3</v>
      </c>
      <c r="G150" s="271">
        <v>4</v>
      </c>
      <c r="H150" s="271">
        <v>5</v>
      </c>
      <c r="I150" s="271">
        <v>4</v>
      </c>
      <c r="J150" s="271">
        <v>4</v>
      </c>
      <c r="K150" s="271">
        <v>1</v>
      </c>
      <c r="L150" s="271">
        <v>1</v>
      </c>
      <c r="M150" s="274">
        <v>1</v>
      </c>
      <c r="N150" s="201"/>
    </row>
    <row r="151" spans="1:14" s="132" customFormat="1" ht="12.75" customHeight="1">
      <c r="A151" s="194" t="s">
        <v>150</v>
      </c>
      <c r="B151" s="269"/>
      <c r="C151" s="270"/>
      <c r="D151" s="270"/>
      <c r="E151" s="270"/>
      <c r="F151" s="270"/>
      <c r="G151" s="270"/>
      <c r="H151" s="270"/>
      <c r="I151" s="270"/>
      <c r="J151" s="270"/>
      <c r="K151" s="270"/>
      <c r="L151" s="270"/>
      <c r="M151" s="272"/>
      <c r="N151" s="201"/>
    </row>
    <row r="152" spans="1:14" s="132" customFormat="1" ht="12.75" customHeight="1">
      <c r="A152" s="194" t="s">
        <v>151</v>
      </c>
      <c r="B152" s="273">
        <v>9</v>
      </c>
      <c r="C152" s="271">
        <v>13</v>
      </c>
      <c r="D152" s="271">
        <v>16</v>
      </c>
      <c r="E152" s="271">
        <v>16</v>
      </c>
      <c r="F152" s="271">
        <v>18</v>
      </c>
      <c r="G152" s="271">
        <v>17</v>
      </c>
      <c r="H152" s="271">
        <v>17</v>
      </c>
      <c r="I152" s="271">
        <v>17</v>
      </c>
      <c r="J152" s="271">
        <v>17</v>
      </c>
      <c r="K152" s="271">
        <v>14</v>
      </c>
      <c r="L152" s="271">
        <v>17</v>
      </c>
      <c r="M152" s="274">
        <v>9</v>
      </c>
      <c r="N152" s="201"/>
    </row>
    <row r="153" spans="1:14" s="132" customFormat="1" ht="12.75" customHeight="1">
      <c r="A153" s="194" t="s">
        <v>152</v>
      </c>
      <c r="B153" s="273">
        <v>1</v>
      </c>
      <c r="C153" s="271">
        <v>2</v>
      </c>
      <c r="D153" s="271">
        <v>1</v>
      </c>
      <c r="E153" s="271"/>
      <c r="F153" s="270"/>
      <c r="G153" s="270"/>
      <c r="H153" s="270"/>
      <c r="I153" s="270"/>
      <c r="J153" s="270"/>
      <c r="K153" s="271">
        <v>2</v>
      </c>
      <c r="L153" s="271">
        <v>2</v>
      </c>
      <c r="M153" s="274">
        <v>1</v>
      </c>
      <c r="N153" s="201"/>
    </row>
    <row r="154" spans="1:14" s="132" customFormat="1" ht="12.75" customHeight="1">
      <c r="A154" s="194" t="s">
        <v>153</v>
      </c>
      <c r="B154" s="273">
        <v>2</v>
      </c>
      <c r="C154" s="271">
        <v>1</v>
      </c>
      <c r="D154" s="271">
        <v>1</v>
      </c>
      <c r="E154" s="271">
        <v>1</v>
      </c>
      <c r="F154" s="271">
        <v>2</v>
      </c>
      <c r="G154" s="271">
        <v>1</v>
      </c>
      <c r="H154" s="271">
        <v>1</v>
      </c>
      <c r="I154" s="271">
        <v>2</v>
      </c>
      <c r="J154" s="271">
        <v>3</v>
      </c>
      <c r="K154" s="271">
        <v>2</v>
      </c>
      <c r="L154" s="271">
        <v>2</v>
      </c>
      <c r="M154" s="274">
        <v>1</v>
      </c>
      <c r="N154" s="201"/>
    </row>
    <row r="155" spans="1:14" s="132" customFormat="1" ht="12.75" customHeight="1">
      <c r="A155" s="194" t="s">
        <v>154</v>
      </c>
      <c r="B155" s="273">
        <v>2</v>
      </c>
      <c r="C155" s="271">
        <v>2</v>
      </c>
      <c r="D155" s="271">
        <v>1</v>
      </c>
      <c r="E155" s="271">
        <v>1</v>
      </c>
      <c r="F155" s="271">
        <v>1</v>
      </c>
      <c r="G155" s="271">
        <v>2</v>
      </c>
      <c r="H155" s="271">
        <v>6</v>
      </c>
      <c r="I155" s="271">
        <v>7</v>
      </c>
      <c r="J155" s="271">
        <v>8</v>
      </c>
      <c r="K155" s="271">
        <v>2</v>
      </c>
      <c r="L155" s="271">
        <v>2</v>
      </c>
      <c r="M155" s="274"/>
      <c r="N155" s="201"/>
    </row>
    <row r="156" spans="1:14" s="132" customFormat="1" ht="12.75" customHeight="1">
      <c r="A156" s="194" t="s">
        <v>155</v>
      </c>
      <c r="B156" s="273">
        <v>2</v>
      </c>
      <c r="C156" s="271">
        <v>2</v>
      </c>
      <c r="D156" s="271">
        <v>2</v>
      </c>
      <c r="E156" s="271"/>
      <c r="F156" s="271">
        <v>1</v>
      </c>
      <c r="G156" s="271">
        <v>2</v>
      </c>
      <c r="H156" s="271">
        <v>2</v>
      </c>
      <c r="I156" s="271">
        <v>1</v>
      </c>
      <c r="J156" s="271">
        <v>3</v>
      </c>
      <c r="K156" s="271"/>
      <c r="L156" s="270"/>
      <c r="M156" s="272"/>
      <c r="N156" s="201"/>
    </row>
    <row r="157" spans="1:14" s="132" customFormat="1" ht="12.75" customHeight="1">
      <c r="A157" s="194" t="s">
        <v>156</v>
      </c>
      <c r="B157" s="273">
        <v>2</v>
      </c>
      <c r="C157" s="271">
        <v>2</v>
      </c>
      <c r="D157" s="271">
        <v>1</v>
      </c>
      <c r="E157" s="271">
        <v>3</v>
      </c>
      <c r="F157" s="271">
        <v>1</v>
      </c>
      <c r="G157" s="271">
        <v>1</v>
      </c>
      <c r="H157" s="271">
        <v>4</v>
      </c>
      <c r="I157" s="271">
        <v>3</v>
      </c>
      <c r="J157" s="271">
        <v>2</v>
      </c>
      <c r="K157" s="271">
        <v>1</v>
      </c>
      <c r="L157" s="271">
        <v>2</v>
      </c>
      <c r="M157" s="274">
        <v>2</v>
      </c>
      <c r="N157" s="201"/>
    </row>
    <row r="158" spans="1:14" s="132" customFormat="1" ht="12.75" customHeight="1">
      <c r="A158" s="194" t="s">
        <v>157</v>
      </c>
      <c r="B158" s="269"/>
      <c r="C158" s="271">
        <v>2</v>
      </c>
      <c r="D158" s="271">
        <v>3</v>
      </c>
      <c r="E158" s="271">
        <v>2</v>
      </c>
      <c r="F158" s="271">
        <v>1</v>
      </c>
      <c r="G158" s="270"/>
      <c r="H158" s="270"/>
      <c r="I158" s="270"/>
      <c r="J158" s="270"/>
      <c r="K158" s="271">
        <v>1</v>
      </c>
      <c r="L158" s="271">
        <v>0</v>
      </c>
      <c r="M158" s="272"/>
      <c r="N158" s="201"/>
    </row>
    <row r="159" spans="1:14" s="132" customFormat="1" ht="12.75" customHeight="1">
      <c r="A159" s="194" t="s">
        <v>158</v>
      </c>
      <c r="B159" s="269"/>
      <c r="C159" s="270"/>
      <c r="D159" s="270"/>
      <c r="E159" s="270"/>
      <c r="F159" s="270"/>
      <c r="G159" s="270"/>
      <c r="H159" s="270"/>
      <c r="I159" s="270"/>
      <c r="J159" s="270"/>
      <c r="K159" s="270"/>
      <c r="L159" s="270"/>
      <c r="M159" s="272"/>
      <c r="N159" s="201"/>
    </row>
    <row r="160" spans="1:14" s="132" customFormat="1" ht="12.75" customHeight="1">
      <c r="A160" s="194" t="s">
        <v>159</v>
      </c>
      <c r="B160" s="273">
        <v>34</v>
      </c>
      <c r="C160" s="271">
        <v>32</v>
      </c>
      <c r="D160" s="271">
        <v>31</v>
      </c>
      <c r="E160" s="271">
        <v>25</v>
      </c>
      <c r="F160" s="271">
        <v>28</v>
      </c>
      <c r="G160" s="271">
        <v>31</v>
      </c>
      <c r="H160" s="271">
        <v>36</v>
      </c>
      <c r="I160" s="271">
        <v>30</v>
      </c>
      <c r="J160" s="271">
        <v>28</v>
      </c>
      <c r="K160" s="271">
        <v>25</v>
      </c>
      <c r="L160" s="271">
        <v>26</v>
      </c>
      <c r="M160" s="274">
        <v>17</v>
      </c>
      <c r="N160" s="201"/>
    </row>
    <row r="161" spans="1:14" s="132" customFormat="1" ht="12.75" customHeight="1">
      <c r="A161" s="194" t="s">
        <v>160</v>
      </c>
      <c r="B161" s="273">
        <v>5</v>
      </c>
      <c r="C161" s="271">
        <v>3</v>
      </c>
      <c r="D161" s="271">
        <v>1</v>
      </c>
      <c r="E161" s="271"/>
      <c r="F161" s="270"/>
      <c r="G161" s="270"/>
      <c r="H161" s="270"/>
      <c r="I161" s="270"/>
      <c r="J161" s="270"/>
      <c r="K161" s="270"/>
      <c r="L161" s="271">
        <v>1</v>
      </c>
      <c r="M161" s="274">
        <v>1</v>
      </c>
      <c r="N161" s="201"/>
    </row>
    <row r="162" spans="1:14" s="132" customFormat="1" ht="12.75" customHeight="1">
      <c r="A162" s="194" t="s">
        <v>161</v>
      </c>
      <c r="B162" s="273">
        <v>10</v>
      </c>
      <c r="C162" s="271">
        <v>9</v>
      </c>
      <c r="D162" s="271">
        <v>15</v>
      </c>
      <c r="E162" s="271">
        <v>10</v>
      </c>
      <c r="F162" s="271">
        <v>8</v>
      </c>
      <c r="G162" s="271">
        <v>10</v>
      </c>
      <c r="H162" s="271">
        <v>16</v>
      </c>
      <c r="I162" s="271">
        <v>10</v>
      </c>
      <c r="J162" s="271">
        <v>9</v>
      </c>
      <c r="K162" s="271">
        <v>6</v>
      </c>
      <c r="L162" s="271">
        <v>7</v>
      </c>
      <c r="M162" s="274">
        <v>8</v>
      </c>
      <c r="N162" s="201"/>
    </row>
    <row r="163" spans="1:14" s="132" customFormat="1" ht="12.75" customHeight="1">
      <c r="A163" s="194" t="s">
        <v>162</v>
      </c>
      <c r="B163" s="269"/>
      <c r="C163" s="270"/>
      <c r="D163" s="270"/>
      <c r="E163" s="271">
        <v>1</v>
      </c>
      <c r="F163" s="271">
        <v>1</v>
      </c>
      <c r="G163" s="271">
        <v>1</v>
      </c>
      <c r="H163" s="271">
        <v>1</v>
      </c>
      <c r="I163" s="271">
        <v>1</v>
      </c>
      <c r="J163" s="271">
        <v>1</v>
      </c>
      <c r="K163" s="271">
        <v>2</v>
      </c>
      <c r="L163" s="271"/>
      <c r="M163" s="272"/>
      <c r="N163" s="201"/>
    </row>
    <row r="164" spans="1:14" s="132" customFormat="1" ht="12.75" customHeight="1">
      <c r="A164" s="194" t="s">
        <v>163</v>
      </c>
      <c r="B164" s="273">
        <v>4</v>
      </c>
      <c r="C164" s="271">
        <v>3</v>
      </c>
      <c r="D164" s="271">
        <v>5</v>
      </c>
      <c r="E164" s="271">
        <v>4</v>
      </c>
      <c r="F164" s="271">
        <v>2</v>
      </c>
      <c r="G164" s="271">
        <v>6</v>
      </c>
      <c r="H164" s="271">
        <v>6</v>
      </c>
      <c r="I164" s="271">
        <v>8</v>
      </c>
      <c r="J164" s="271">
        <v>6</v>
      </c>
      <c r="K164" s="271">
        <v>6</v>
      </c>
      <c r="L164" s="271">
        <v>2</v>
      </c>
      <c r="M164" s="274">
        <v>4</v>
      </c>
      <c r="N164" s="201"/>
    </row>
    <row r="165" spans="1:14" s="131" customFormat="1" ht="12.75" customHeight="1">
      <c r="A165" s="134" t="s">
        <v>164</v>
      </c>
      <c r="B165" s="273">
        <v>18</v>
      </c>
      <c r="C165" s="271">
        <v>18</v>
      </c>
      <c r="D165" s="271">
        <v>19</v>
      </c>
      <c r="E165" s="271">
        <v>14</v>
      </c>
      <c r="F165" s="271">
        <v>12</v>
      </c>
      <c r="G165" s="271">
        <v>18</v>
      </c>
      <c r="H165" s="271">
        <v>31</v>
      </c>
      <c r="I165" s="271">
        <v>29</v>
      </c>
      <c r="J165" s="271">
        <v>30</v>
      </c>
      <c r="K165" s="271">
        <v>23</v>
      </c>
      <c r="L165" s="271">
        <v>15</v>
      </c>
      <c r="M165" s="274">
        <v>14</v>
      </c>
      <c r="N165" s="203"/>
    </row>
    <row r="166" spans="1:14" s="131" customFormat="1" ht="12.75" customHeight="1">
      <c r="A166" s="134" t="s">
        <v>165</v>
      </c>
      <c r="B166" s="273">
        <v>4</v>
      </c>
      <c r="C166" s="271">
        <v>4</v>
      </c>
      <c r="D166" s="271">
        <v>3</v>
      </c>
      <c r="E166" s="271">
        <v>4</v>
      </c>
      <c r="F166" s="271">
        <v>3</v>
      </c>
      <c r="G166" s="271">
        <v>3</v>
      </c>
      <c r="H166" s="271">
        <v>4</v>
      </c>
      <c r="I166" s="271">
        <v>6</v>
      </c>
      <c r="J166" s="271">
        <v>3</v>
      </c>
      <c r="K166" s="271">
        <v>2</v>
      </c>
      <c r="L166" s="271">
        <v>1</v>
      </c>
      <c r="M166" s="272"/>
      <c r="N166" s="204"/>
    </row>
    <row r="167" spans="1:14" s="131" customFormat="1" ht="12.75" customHeight="1">
      <c r="A167" s="134" t="s">
        <v>166</v>
      </c>
      <c r="B167" s="273">
        <v>34</v>
      </c>
      <c r="C167" s="271">
        <v>36</v>
      </c>
      <c r="D167" s="271">
        <v>31</v>
      </c>
      <c r="E167" s="271">
        <v>30</v>
      </c>
      <c r="F167" s="271">
        <v>34</v>
      </c>
      <c r="G167" s="271">
        <v>31</v>
      </c>
      <c r="H167" s="271">
        <v>42</v>
      </c>
      <c r="I167" s="271">
        <v>44</v>
      </c>
      <c r="J167" s="271">
        <v>51</v>
      </c>
      <c r="K167" s="271">
        <v>44</v>
      </c>
      <c r="L167" s="271">
        <v>34</v>
      </c>
      <c r="M167" s="274">
        <v>32</v>
      </c>
      <c r="N167" s="203"/>
    </row>
    <row r="168" spans="1:14" s="131" customFormat="1" ht="12.75" customHeight="1">
      <c r="A168" s="134" t="s">
        <v>167</v>
      </c>
      <c r="B168" s="273">
        <v>68</v>
      </c>
      <c r="C168" s="271">
        <v>87</v>
      </c>
      <c r="D168" s="271">
        <v>81</v>
      </c>
      <c r="E168" s="271">
        <v>71</v>
      </c>
      <c r="F168" s="271">
        <v>63</v>
      </c>
      <c r="G168" s="271">
        <v>60</v>
      </c>
      <c r="H168" s="271">
        <v>76</v>
      </c>
      <c r="I168" s="271">
        <v>88</v>
      </c>
      <c r="J168" s="271">
        <v>97</v>
      </c>
      <c r="K168" s="271">
        <v>75</v>
      </c>
      <c r="L168" s="271">
        <v>75</v>
      </c>
      <c r="M168" s="274">
        <v>52</v>
      </c>
      <c r="N168" s="203"/>
    </row>
    <row r="169" spans="1:14" s="131" customFormat="1" ht="12.75" customHeight="1">
      <c r="A169" s="134" t="s">
        <v>168</v>
      </c>
      <c r="B169" s="273">
        <v>1</v>
      </c>
      <c r="C169" s="271">
        <v>2</v>
      </c>
      <c r="D169" s="271">
        <v>1</v>
      </c>
      <c r="E169" s="271">
        <v>2</v>
      </c>
      <c r="F169" s="271">
        <v>2</v>
      </c>
      <c r="G169" s="271">
        <v>1</v>
      </c>
      <c r="H169" s="271">
        <v>2</v>
      </c>
      <c r="I169" s="271">
        <v>2</v>
      </c>
      <c r="J169" s="271">
        <v>7</v>
      </c>
      <c r="K169" s="271">
        <v>4</v>
      </c>
      <c r="L169" s="271">
        <v>3</v>
      </c>
      <c r="M169" s="274">
        <v>3</v>
      </c>
      <c r="N169" s="203"/>
    </row>
    <row r="170" spans="1:14" s="131" customFormat="1" ht="12.75" customHeight="1">
      <c r="A170" s="134" t="s">
        <v>169</v>
      </c>
      <c r="B170" s="273">
        <v>111</v>
      </c>
      <c r="C170" s="271">
        <v>97</v>
      </c>
      <c r="D170" s="271">
        <v>94</v>
      </c>
      <c r="E170" s="271">
        <v>96</v>
      </c>
      <c r="F170" s="271">
        <v>105</v>
      </c>
      <c r="G170" s="271">
        <v>114</v>
      </c>
      <c r="H170" s="271">
        <v>117</v>
      </c>
      <c r="I170" s="271">
        <v>115</v>
      </c>
      <c r="J170" s="271">
        <v>129</v>
      </c>
      <c r="K170" s="271">
        <v>129</v>
      </c>
      <c r="L170" s="271">
        <v>113</v>
      </c>
      <c r="M170" s="274">
        <v>98</v>
      </c>
      <c r="N170" s="203"/>
    </row>
    <row r="171" spans="1:14" s="131" customFormat="1" ht="12.75" customHeight="1">
      <c r="A171" s="134" t="s">
        <v>170</v>
      </c>
      <c r="B171" s="273">
        <v>30</v>
      </c>
      <c r="C171" s="271">
        <v>30</v>
      </c>
      <c r="D171" s="271">
        <v>36</v>
      </c>
      <c r="E171" s="271">
        <v>36</v>
      </c>
      <c r="F171" s="271">
        <v>45</v>
      </c>
      <c r="G171" s="271">
        <v>42</v>
      </c>
      <c r="H171" s="271">
        <v>52</v>
      </c>
      <c r="I171" s="271">
        <v>54</v>
      </c>
      <c r="J171" s="271">
        <v>58</v>
      </c>
      <c r="K171" s="271">
        <v>55</v>
      </c>
      <c r="L171" s="271">
        <v>52</v>
      </c>
      <c r="M171" s="274">
        <v>39</v>
      </c>
      <c r="N171" s="203"/>
    </row>
    <row r="172" spans="1:14" s="131" customFormat="1" ht="12.75" customHeight="1">
      <c r="A172" s="134" t="s">
        <v>171</v>
      </c>
      <c r="B172" s="273">
        <v>4</v>
      </c>
      <c r="C172" s="271">
        <v>5</v>
      </c>
      <c r="D172" s="271">
        <v>4</v>
      </c>
      <c r="E172" s="271">
        <v>4</v>
      </c>
      <c r="F172" s="271">
        <v>2</v>
      </c>
      <c r="G172" s="271">
        <v>4</v>
      </c>
      <c r="H172" s="271">
        <v>4</v>
      </c>
      <c r="I172" s="271">
        <v>5</v>
      </c>
      <c r="J172" s="271">
        <v>7</v>
      </c>
      <c r="K172" s="271">
        <v>8</v>
      </c>
      <c r="L172" s="271">
        <v>7</v>
      </c>
      <c r="M172" s="274">
        <v>3</v>
      </c>
      <c r="N172" s="203"/>
    </row>
    <row r="173" spans="1:14" s="131" customFormat="1" ht="12.75" customHeight="1">
      <c r="A173" s="134" t="s">
        <v>172</v>
      </c>
      <c r="B173" s="273">
        <v>2</v>
      </c>
      <c r="C173" s="271">
        <v>3</v>
      </c>
      <c r="D173" s="271">
        <v>2</v>
      </c>
      <c r="E173" s="271">
        <v>2</v>
      </c>
      <c r="F173" s="271">
        <v>2</v>
      </c>
      <c r="G173" s="271">
        <v>1</v>
      </c>
      <c r="H173" s="271">
        <v>2</v>
      </c>
      <c r="I173" s="271">
        <v>2</v>
      </c>
      <c r="J173" s="271">
        <v>1</v>
      </c>
      <c r="K173" s="271">
        <v>2</v>
      </c>
      <c r="L173" s="271">
        <v>3</v>
      </c>
      <c r="M173" s="274">
        <v>3</v>
      </c>
      <c r="N173" s="203"/>
    </row>
    <row r="174" spans="1:14" s="131" customFormat="1" ht="12.75" customHeight="1">
      <c r="A174" s="134" t="s">
        <v>173</v>
      </c>
      <c r="B174" s="273">
        <v>7</v>
      </c>
      <c r="C174" s="271">
        <v>8</v>
      </c>
      <c r="D174" s="271">
        <v>7</v>
      </c>
      <c r="E174" s="271">
        <v>8</v>
      </c>
      <c r="F174" s="271">
        <v>9</v>
      </c>
      <c r="G174" s="271">
        <v>8</v>
      </c>
      <c r="H174" s="271">
        <v>11</v>
      </c>
      <c r="I174" s="271">
        <v>9</v>
      </c>
      <c r="J174" s="271">
        <v>13</v>
      </c>
      <c r="K174" s="271">
        <v>14</v>
      </c>
      <c r="L174" s="271">
        <v>10</v>
      </c>
      <c r="M174" s="274">
        <v>11</v>
      </c>
      <c r="N174" s="203"/>
    </row>
    <row r="175" spans="1:14" s="131" customFormat="1" ht="12.75" customHeight="1">
      <c r="A175" s="134" t="s">
        <v>174</v>
      </c>
      <c r="B175" s="273">
        <v>6</v>
      </c>
      <c r="C175" s="271">
        <v>5</v>
      </c>
      <c r="D175" s="271">
        <v>7</v>
      </c>
      <c r="E175" s="271">
        <v>9</v>
      </c>
      <c r="F175" s="271">
        <v>8</v>
      </c>
      <c r="G175" s="271">
        <v>9</v>
      </c>
      <c r="H175" s="271">
        <v>12</v>
      </c>
      <c r="I175" s="271">
        <v>7</v>
      </c>
      <c r="J175" s="271">
        <v>11</v>
      </c>
      <c r="K175" s="271">
        <v>9</v>
      </c>
      <c r="L175" s="271">
        <v>12</v>
      </c>
      <c r="M175" s="274">
        <v>7</v>
      </c>
      <c r="N175" s="203"/>
    </row>
    <row r="176" spans="1:14" s="131" customFormat="1" ht="12.75" customHeight="1">
      <c r="A176" s="134" t="s">
        <v>175</v>
      </c>
      <c r="B176" s="273">
        <v>22</v>
      </c>
      <c r="C176" s="271">
        <v>32</v>
      </c>
      <c r="D176" s="271">
        <v>23</v>
      </c>
      <c r="E176" s="271">
        <v>21</v>
      </c>
      <c r="F176" s="271">
        <v>18</v>
      </c>
      <c r="G176" s="271">
        <v>29</v>
      </c>
      <c r="H176" s="271">
        <v>39</v>
      </c>
      <c r="I176" s="271">
        <v>38</v>
      </c>
      <c r="J176" s="271">
        <v>32</v>
      </c>
      <c r="K176" s="271">
        <v>30</v>
      </c>
      <c r="L176" s="271">
        <v>19</v>
      </c>
      <c r="M176" s="274">
        <v>26</v>
      </c>
      <c r="N176" s="203"/>
    </row>
    <row r="177" spans="1:14" s="131" customFormat="1" ht="12.75" customHeight="1">
      <c r="A177" s="134" t="s">
        <v>176</v>
      </c>
      <c r="B177" s="269"/>
      <c r="C177" s="270"/>
      <c r="D177" s="270"/>
      <c r="E177" s="270"/>
      <c r="F177" s="270"/>
      <c r="G177" s="270"/>
      <c r="H177" s="270"/>
      <c r="I177" s="270"/>
      <c r="J177" s="270"/>
      <c r="K177" s="270"/>
      <c r="L177" s="270"/>
      <c r="M177" s="272"/>
      <c r="N177" s="203"/>
    </row>
    <row r="178" spans="1:14" s="131" customFormat="1" ht="12.75" customHeight="1">
      <c r="A178" s="134" t="s">
        <v>177</v>
      </c>
      <c r="B178" s="273">
        <v>16</v>
      </c>
      <c r="C178" s="271">
        <v>17</v>
      </c>
      <c r="D178" s="271">
        <v>22</v>
      </c>
      <c r="E178" s="271">
        <v>19</v>
      </c>
      <c r="F178" s="271">
        <v>15</v>
      </c>
      <c r="G178" s="271">
        <v>16</v>
      </c>
      <c r="H178" s="271">
        <v>19</v>
      </c>
      <c r="I178" s="271">
        <v>18</v>
      </c>
      <c r="J178" s="271">
        <v>22</v>
      </c>
      <c r="K178" s="271">
        <v>22</v>
      </c>
      <c r="L178" s="271">
        <v>23</v>
      </c>
      <c r="M178" s="274">
        <v>19</v>
      </c>
      <c r="N178" s="203"/>
    </row>
    <row r="179" spans="1:14" s="131" customFormat="1" ht="12.75" customHeight="1">
      <c r="A179" s="134" t="s">
        <v>178</v>
      </c>
      <c r="B179" s="269"/>
      <c r="C179" s="270"/>
      <c r="D179" s="270"/>
      <c r="E179" s="270"/>
      <c r="F179" s="270"/>
      <c r="G179" s="270"/>
      <c r="H179" s="270"/>
      <c r="I179" s="270"/>
      <c r="J179" s="270"/>
      <c r="K179" s="270"/>
      <c r="L179" s="271">
        <v>1</v>
      </c>
      <c r="M179" s="272"/>
      <c r="N179" s="203"/>
    </row>
    <row r="180" spans="1:14" s="131" customFormat="1" ht="12.75" customHeight="1">
      <c r="A180" s="134" t="s">
        <v>179</v>
      </c>
      <c r="B180" s="273">
        <v>3</v>
      </c>
      <c r="C180" s="271">
        <v>3</v>
      </c>
      <c r="D180" s="271">
        <v>3</v>
      </c>
      <c r="E180" s="271">
        <v>3</v>
      </c>
      <c r="F180" s="271">
        <v>3</v>
      </c>
      <c r="G180" s="271">
        <v>7</v>
      </c>
      <c r="H180" s="271">
        <v>2</v>
      </c>
      <c r="I180" s="271">
        <v>2</v>
      </c>
      <c r="J180" s="271">
        <v>3</v>
      </c>
      <c r="K180" s="271">
        <v>3</v>
      </c>
      <c r="L180" s="271">
        <v>2</v>
      </c>
      <c r="M180" s="274">
        <v>1</v>
      </c>
      <c r="N180" s="203"/>
    </row>
    <row r="181" spans="1:14" s="131" customFormat="1" ht="12.75" customHeight="1">
      <c r="A181" s="134" t="s">
        <v>180</v>
      </c>
      <c r="B181" s="273">
        <v>16</v>
      </c>
      <c r="C181" s="271">
        <v>19</v>
      </c>
      <c r="D181" s="271">
        <v>21</v>
      </c>
      <c r="E181" s="271">
        <v>15</v>
      </c>
      <c r="F181" s="271">
        <v>17</v>
      </c>
      <c r="G181" s="271">
        <v>11</v>
      </c>
      <c r="H181" s="271">
        <v>16</v>
      </c>
      <c r="I181" s="271">
        <v>18</v>
      </c>
      <c r="J181" s="271">
        <v>19</v>
      </c>
      <c r="K181" s="271">
        <v>27</v>
      </c>
      <c r="L181" s="271">
        <v>22</v>
      </c>
      <c r="M181" s="274">
        <v>22</v>
      </c>
      <c r="N181" s="203"/>
    </row>
    <row r="182" spans="1:14" s="131" customFormat="1" ht="12.75" customHeight="1">
      <c r="A182" s="134" t="s">
        <v>181</v>
      </c>
      <c r="B182" s="273">
        <v>1</v>
      </c>
      <c r="C182" s="271">
        <v>1</v>
      </c>
      <c r="D182" s="271">
        <v>1</v>
      </c>
      <c r="E182" s="271">
        <v>1</v>
      </c>
      <c r="F182" s="271">
        <v>1</v>
      </c>
      <c r="G182" s="271"/>
      <c r="H182" s="270"/>
      <c r="I182" s="270"/>
      <c r="J182" s="270"/>
      <c r="K182" s="270"/>
      <c r="L182" s="270"/>
      <c r="M182" s="272"/>
      <c r="N182" s="203"/>
    </row>
    <row r="183" spans="1:14" s="131" customFormat="1" ht="12.75" customHeight="1">
      <c r="A183" s="134" t="s">
        <v>182</v>
      </c>
      <c r="B183" s="273">
        <v>11</v>
      </c>
      <c r="C183" s="271">
        <v>7</v>
      </c>
      <c r="D183" s="271">
        <v>9</v>
      </c>
      <c r="E183" s="271">
        <v>13</v>
      </c>
      <c r="F183" s="271">
        <v>13</v>
      </c>
      <c r="G183" s="271">
        <v>14</v>
      </c>
      <c r="H183" s="271">
        <v>13</v>
      </c>
      <c r="I183" s="271">
        <v>16</v>
      </c>
      <c r="J183" s="271">
        <v>17</v>
      </c>
      <c r="K183" s="271">
        <v>14</v>
      </c>
      <c r="L183" s="271">
        <v>17</v>
      </c>
      <c r="M183" s="274">
        <v>19</v>
      </c>
      <c r="N183" s="203"/>
    </row>
    <row r="184" spans="1:14" s="131" customFormat="1" ht="12.75" customHeight="1">
      <c r="A184" s="134" t="s">
        <v>183</v>
      </c>
      <c r="B184" s="273">
        <v>23</v>
      </c>
      <c r="C184" s="271">
        <v>19</v>
      </c>
      <c r="D184" s="271">
        <v>28</v>
      </c>
      <c r="E184" s="271">
        <v>20</v>
      </c>
      <c r="F184" s="271">
        <v>27</v>
      </c>
      <c r="G184" s="271">
        <v>25</v>
      </c>
      <c r="H184" s="271">
        <v>29</v>
      </c>
      <c r="I184" s="271">
        <v>30</v>
      </c>
      <c r="J184" s="271">
        <v>36</v>
      </c>
      <c r="K184" s="271">
        <v>32</v>
      </c>
      <c r="L184" s="271">
        <v>33</v>
      </c>
      <c r="M184" s="274">
        <v>25</v>
      </c>
      <c r="N184" s="203"/>
    </row>
    <row r="185" spans="1:14" s="131" customFormat="1" ht="12.75" customHeight="1">
      <c r="A185" s="134" t="s">
        <v>184</v>
      </c>
      <c r="B185" s="273">
        <v>452</v>
      </c>
      <c r="C185" s="271">
        <v>482</v>
      </c>
      <c r="D185" s="271">
        <v>480</v>
      </c>
      <c r="E185" s="271">
        <v>453</v>
      </c>
      <c r="F185" s="271">
        <v>413</v>
      </c>
      <c r="G185" s="271">
        <v>401</v>
      </c>
      <c r="H185" s="271">
        <v>393</v>
      </c>
      <c r="I185" s="271">
        <v>387</v>
      </c>
      <c r="J185" s="271">
        <v>440</v>
      </c>
      <c r="K185" s="271">
        <v>429</v>
      </c>
      <c r="L185" s="271">
        <v>411</v>
      </c>
      <c r="M185" s="274">
        <v>364</v>
      </c>
      <c r="N185" s="203"/>
    </row>
    <row r="186" spans="1:14" s="131" customFormat="1" ht="12.75" customHeight="1">
      <c r="A186" s="216" t="s">
        <v>185</v>
      </c>
      <c r="B186" s="275">
        <v>83</v>
      </c>
      <c r="C186" s="276">
        <v>89</v>
      </c>
      <c r="D186" s="276">
        <v>95</v>
      </c>
      <c r="E186" s="276">
        <v>93</v>
      </c>
      <c r="F186" s="276">
        <v>81</v>
      </c>
      <c r="G186" s="276">
        <v>76</v>
      </c>
      <c r="H186" s="276">
        <v>74</v>
      </c>
      <c r="I186" s="276">
        <v>75</v>
      </c>
      <c r="J186" s="276">
        <v>80</v>
      </c>
      <c r="K186" s="276">
        <v>75</v>
      </c>
      <c r="L186" s="276">
        <v>76</v>
      </c>
      <c r="M186" s="277">
        <v>73</v>
      </c>
      <c r="N186" s="204"/>
    </row>
    <row r="187" spans="1:14" s="167" customFormat="1" ht="12.75" customHeight="1">
      <c r="A187" s="221" t="s">
        <v>7</v>
      </c>
      <c r="B187" s="229">
        <v>988</v>
      </c>
      <c r="C187" s="229">
        <v>1038</v>
      </c>
      <c r="D187" s="229">
        <v>1048</v>
      </c>
      <c r="E187" s="229">
        <v>980</v>
      </c>
      <c r="F187" s="229">
        <v>940</v>
      </c>
      <c r="G187" s="229">
        <v>947</v>
      </c>
      <c r="H187" s="229">
        <v>1034</v>
      </c>
      <c r="I187" s="229">
        <v>1028</v>
      </c>
      <c r="J187" s="229">
        <v>1137</v>
      </c>
      <c r="K187" s="229">
        <v>1059</v>
      </c>
      <c r="L187" s="229">
        <v>991</v>
      </c>
      <c r="M187" s="230">
        <v>855</v>
      </c>
      <c r="N187" s="206"/>
    </row>
    <row r="189" spans="1:13" ht="21.75" customHeight="1">
      <c r="A189" s="307" t="s">
        <v>211</v>
      </c>
      <c r="B189" s="307"/>
      <c r="C189" s="307"/>
      <c r="D189" s="307"/>
      <c r="E189" s="307"/>
      <c r="F189" s="307"/>
      <c r="G189" s="307"/>
      <c r="H189" s="307"/>
      <c r="I189" s="307"/>
      <c r="J189" s="307"/>
      <c r="K189" s="307"/>
      <c r="L189" s="307"/>
      <c r="M189" s="307"/>
    </row>
    <row r="190" spans="1:14" s="132" customFormat="1" ht="30.75" customHeight="1">
      <c r="A190" s="133" t="s">
        <v>79</v>
      </c>
      <c r="B190" s="191" t="s">
        <v>17</v>
      </c>
      <c r="C190" s="191" t="s">
        <v>18</v>
      </c>
      <c r="D190" s="191" t="s">
        <v>19</v>
      </c>
      <c r="E190" s="191" t="s">
        <v>20</v>
      </c>
      <c r="F190" s="191" t="s">
        <v>21</v>
      </c>
      <c r="G190" s="191" t="s">
        <v>22</v>
      </c>
      <c r="H190" s="191" t="s">
        <v>23</v>
      </c>
      <c r="I190" s="191" t="s">
        <v>24</v>
      </c>
      <c r="J190" s="191" t="s">
        <v>25</v>
      </c>
      <c r="K190" s="191" t="s">
        <v>26</v>
      </c>
      <c r="L190" s="191" t="s">
        <v>27</v>
      </c>
      <c r="M190" s="192" t="s">
        <v>28</v>
      </c>
      <c r="N190" s="193"/>
    </row>
    <row r="191" spans="1:14" s="132" customFormat="1" ht="12.75" customHeight="1">
      <c r="A191" s="194" t="s">
        <v>143</v>
      </c>
      <c r="B191" s="258"/>
      <c r="C191" s="258"/>
      <c r="D191" s="258"/>
      <c r="E191" s="258"/>
      <c r="F191" s="258"/>
      <c r="G191" s="258"/>
      <c r="H191" s="261"/>
      <c r="I191" s="258"/>
      <c r="J191" s="258"/>
      <c r="K191" s="258"/>
      <c r="L191" s="258"/>
      <c r="M191" s="260"/>
      <c r="N191" s="199"/>
    </row>
    <row r="192" spans="1:14" s="132" customFormat="1" ht="12.75" customHeight="1">
      <c r="A192" s="194" t="s">
        <v>144</v>
      </c>
      <c r="B192" s="258"/>
      <c r="C192" s="258"/>
      <c r="D192" s="258"/>
      <c r="E192" s="258"/>
      <c r="F192" s="258"/>
      <c r="G192" s="258"/>
      <c r="H192" s="261"/>
      <c r="I192" s="258"/>
      <c r="J192" s="258"/>
      <c r="K192" s="258"/>
      <c r="L192" s="258"/>
      <c r="M192" s="260"/>
      <c r="N192" s="199"/>
    </row>
    <row r="193" spans="1:14" s="132" customFormat="1" ht="12.75" customHeight="1">
      <c r="A193" s="194" t="s">
        <v>145</v>
      </c>
      <c r="B193" s="258"/>
      <c r="C193" s="258"/>
      <c r="D193" s="258"/>
      <c r="E193" s="258"/>
      <c r="F193" s="258"/>
      <c r="G193" s="258"/>
      <c r="H193" s="261"/>
      <c r="I193" s="258"/>
      <c r="J193" s="258"/>
      <c r="K193" s="258"/>
      <c r="L193" s="258"/>
      <c r="M193" s="260"/>
      <c r="N193" s="199"/>
    </row>
    <row r="194" spans="1:14" s="132" customFormat="1" ht="12.75" customHeight="1">
      <c r="A194" s="194" t="s">
        <v>146</v>
      </c>
      <c r="B194" s="258"/>
      <c r="C194" s="258"/>
      <c r="D194" s="258"/>
      <c r="E194" s="258"/>
      <c r="F194" s="258"/>
      <c r="G194" s="258"/>
      <c r="H194" s="261"/>
      <c r="I194" s="258"/>
      <c r="J194" s="258"/>
      <c r="K194" s="258"/>
      <c r="L194" s="258"/>
      <c r="M194" s="260"/>
      <c r="N194" s="201"/>
    </row>
    <row r="195" spans="1:14" s="132" customFormat="1" ht="12.75" customHeight="1">
      <c r="A195" s="194" t="s">
        <v>147</v>
      </c>
      <c r="B195" s="258"/>
      <c r="C195" s="258"/>
      <c r="D195" s="258"/>
      <c r="E195" s="258"/>
      <c r="F195" s="258"/>
      <c r="G195" s="258"/>
      <c r="H195" s="261"/>
      <c r="I195" s="258"/>
      <c r="J195" s="258"/>
      <c r="K195" s="258"/>
      <c r="L195" s="258"/>
      <c r="M195" s="260"/>
      <c r="N195" s="199"/>
    </row>
    <row r="196" spans="1:14" s="132" customFormat="1" ht="12.75" customHeight="1">
      <c r="A196" s="194" t="s">
        <v>148</v>
      </c>
      <c r="B196" s="258"/>
      <c r="C196" s="258"/>
      <c r="D196" s="258"/>
      <c r="E196" s="258"/>
      <c r="F196" s="258"/>
      <c r="G196" s="258"/>
      <c r="H196" s="261"/>
      <c r="I196" s="258"/>
      <c r="J196" s="258"/>
      <c r="K196" s="258"/>
      <c r="L196" s="258"/>
      <c r="M196" s="260"/>
      <c r="N196" s="201"/>
    </row>
    <row r="197" spans="1:14" s="132" customFormat="1" ht="12.75" customHeight="1">
      <c r="A197" s="194" t="s">
        <v>149</v>
      </c>
      <c r="B197" s="195">
        <v>2</v>
      </c>
      <c r="C197" s="195">
        <v>3</v>
      </c>
      <c r="D197" s="195">
        <v>3</v>
      </c>
      <c r="E197" s="195">
        <v>2</v>
      </c>
      <c r="F197" s="195">
        <v>3</v>
      </c>
      <c r="G197" s="195">
        <v>3</v>
      </c>
      <c r="H197" s="196">
        <v>4</v>
      </c>
      <c r="I197" s="195">
        <v>4</v>
      </c>
      <c r="J197" s="195">
        <v>3</v>
      </c>
      <c r="K197" s="195">
        <v>2</v>
      </c>
      <c r="L197" s="195">
        <v>3</v>
      </c>
      <c r="M197" s="200">
        <v>3</v>
      </c>
      <c r="N197" s="201"/>
    </row>
    <row r="198" spans="1:14" s="132" customFormat="1" ht="12.75" customHeight="1">
      <c r="A198" s="194" t="s">
        <v>150</v>
      </c>
      <c r="B198" s="195">
        <v>1</v>
      </c>
      <c r="C198" s="195">
        <v>1</v>
      </c>
      <c r="D198" s="195">
        <v>1</v>
      </c>
      <c r="E198" s="195">
        <v>1</v>
      </c>
      <c r="F198" s="195">
        <v>1</v>
      </c>
      <c r="G198" s="195">
        <v>1</v>
      </c>
      <c r="H198" s="196">
        <v>1</v>
      </c>
      <c r="I198" s="195">
        <v>1</v>
      </c>
      <c r="J198" s="195">
        <v>1</v>
      </c>
      <c r="K198" s="195">
        <v>0</v>
      </c>
      <c r="L198" s="258"/>
      <c r="M198" s="260"/>
      <c r="N198" s="201"/>
    </row>
    <row r="199" spans="1:14" s="132" customFormat="1" ht="12.75" customHeight="1">
      <c r="A199" s="194" t="s">
        <v>151</v>
      </c>
      <c r="B199" s="195">
        <v>12</v>
      </c>
      <c r="C199" s="195">
        <v>21</v>
      </c>
      <c r="D199" s="195">
        <v>19</v>
      </c>
      <c r="E199" s="195">
        <v>15</v>
      </c>
      <c r="F199" s="195">
        <v>10</v>
      </c>
      <c r="G199" s="195">
        <v>13</v>
      </c>
      <c r="H199" s="196">
        <v>22</v>
      </c>
      <c r="I199" s="195">
        <v>21</v>
      </c>
      <c r="J199" s="195">
        <v>22</v>
      </c>
      <c r="K199" s="195">
        <v>19</v>
      </c>
      <c r="L199" s="195">
        <v>10</v>
      </c>
      <c r="M199" s="200">
        <v>9</v>
      </c>
      <c r="N199" s="201"/>
    </row>
    <row r="200" spans="1:14" s="132" customFormat="1" ht="12.75" customHeight="1">
      <c r="A200" s="194" t="s">
        <v>152</v>
      </c>
      <c r="B200" s="195">
        <v>1</v>
      </c>
      <c r="C200" s="195">
        <v>1</v>
      </c>
      <c r="D200" s="195">
        <v>2</v>
      </c>
      <c r="E200" s="195">
        <v>1</v>
      </c>
      <c r="F200" s="195">
        <v>1</v>
      </c>
      <c r="G200" s="195">
        <v>1</v>
      </c>
      <c r="H200" s="196">
        <v>1</v>
      </c>
      <c r="I200" s="195">
        <v>1</v>
      </c>
      <c r="J200" s="195">
        <v>1</v>
      </c>
      <c r="K200" s="195">
        <v>1</v>
      </c>
      <c r="L200" s="195">
        <v>0</v>
      </c>
      <c r="M200" s="200">
        <v>1</v>
      </c>
      <c r="N200" s="201"/>
    </row>
    <row r="201" spans="1:14" s="132" customFormat="1" ht="12.75" customHeight="1">
      <c r="A201" s="194" t="s">
        <v>153</v>
      </c>
      <c r="B201" s="195">
        <v>1</v>
      </c>
      <c r="C201" s="195">
        <v>1</v>
      </c>
      <c r="D201" s="195">
        <v>1</v>
      </c>
      <c r="E201" s="258"/>
      <c r="F201" s="195">
        <v>1</v>
      </c>
      <c r="G201" s="258"/>
      <c r="H201" s="196">
        <v>1</v>
      </c>
      <c r="I201" s="195">
        <v>2</v>
      </c>
      <c r="J201" s="195">
        <v>3</v>
      </c>
      <c r="K201" s="195">
        <v>1</v>
      </c>
      <c r="L201" s="195">
        <v>0</v>
      </c>
      <c r="M201" s="200">
        <v>1</v>
      </c>
      <c r="N201" s="201"/>
    </row>
    <row r="202" spans="1:14" s="132" customFormat="1" ht="12.75" customHeight="1">
      <c r="A202" s="194" t="s">
        <v>154</v>
      </c>
      <c r="B202" s="195">
        <v>2</v>
      </c>
      <c r="C202" s="195">
        <v>3</v>
      </c>
      <c r="D202" s="195">
        <v>4</v>
      </c>
      <c r="E202" s="195">
        <v>2</v>
      </c>
      <c r="F202" s="195">
        <v>0</v>
      </c>
      <c r="G202" s="195">
        <v>1</v>
      </c>
      <c r="H202" s="196">
        <v>3</v>
      </c>
      <c r="I202" s="195">
        <v>5</v>
      </c>
      <c r="J202" s="195">
        <v>4</v>
      </c>
      <c r="K202" s="195">
        <v>2</v>
      </c>
      <c r="L202" s="195">
        <v>1</v>
      </c>
      <c r="M202" s="200">
        <v>1</v>
      </c>
      <c r="N202" s="201"/>
    </row>
    <row r="203" spans="1:14" s="132" customFormat="1" ht="12.75" customHeight="1">
      <c r="A203" s="194" t="s">
        <v>155</v>
      </c>
      <c r="B203" s="195">
        <v>1</v>
      </c>
      <c r="C203" s="195">
        <v>3</v>
      </c>
      <c r="D203" s="195">
        <v>2</v>
      </c>
      <c r="E203" s="195">
        <v>3</v>
      </c>
      <c r="F203" s="195">
        <v>3</v>
      </c>
      <c r="G203" s="195">
        <v>1</v>
      </c>
      <c r="H203" s="196">
        <v>1</v>
      </c>
      <c r="I203" s="195">
        <v>1</v>
      </c>
      <c r="J203" s="195">
        <v>1</v>
      </c>
      <c r="K203" s="195">
        <v>2</v>
      </c>
      <c r="L203" s="195">
        <v>1</v>
      </c>
      <c r="M203" s="200">
        <v>1</v>
      </c>
      <c r="N203" s="201"/>
    </row>
    <row r="204" spans="1:14" s="132" customFormat="1" ht="12.75" customHeight="1">
      <c r="A204" s="194" t="s">
        <v>156</v>
      </c>
      <c r="B204" s="195"/>
      <c r="C204" s="258"/>
      <c r="D204" s="258"/>
      <c r="E204" s="195">
        <v>1</v>
      </c>
      <c r="F204" s="195">
        <v>1</v>
      </c>
      <c r="G204" s="195">
        <v>2</v>
      </c>
      <c r="H204" s="196">
        <v>2</v>
      </c>
      <c r="I204" s="195">
        <v>3</v>
      </c>
      <c r="J204" s="195">
        <v>2</v>
      </c>
      <c r="K204" s="195">
        <v>2</v>
      </c>
      <c r="L204" s="195">
        <v>2</v>
      </c>
      <c r="M204" s="200">
        <v>3</v>
      </c>
      <c r="N204" s="201"/>
    </row>
    <row r="205" spans="1:14" s="132" customFormat="1" ht="12.75" customHeight="1">
      <c r="A205" s="194" t="s">
        <v>157</v>
      </c>
      <c r="B205" s="195">
        <v>4</v>
      </c>
      <c r="C205" s="195">
        <v>4</v>
      </c>
      <c r="D205" s="195">
        <v>2</v>
      </c>
      <c r="E205" s="195"/>
      <c r="F205" s="258"/>
      <c r="G205" s="195">
        <v>2</v>
      </c>
      <c r="H205" s="196">
        <v>5</v>
      </c>
      <c r="I205" s="195"/>
      <c r="J205" s="195">
        <v>1</v>
      </c>
      <c r="K205" s="195">
        <v>1</v>
      </c>
      <c r="L205" s="195">
        <v>1</v>
      </c>
      <c r="M205" s="200">
        <v>0</v>
      </c>
      <c r="N205" s="201"/>
    </row>
    <row r="206" spans="1:14" s="132" customFormat="1" ht="12.75" customHeight="1">
      <c r="A206" s="194" t="s">
        <v>158</v>
      </c>
      <c r="B206" s="195">
        <v>1</v>
      </c>
      <c r="C206" s="195">
        <v>1</v>
      </c>
      <c r="D206" s="195"/>
      <c r="E206" s="258"/>
      <c r="F206" s="258"/>
      <c r="G206" s="258"/>
      <c r="H206" s="261"/>
      <c r="I206" s="258"/>
      <c r="J206" s="258"/>
      <c r="K206" s="258"/>
      <c r="L206" s="258"/>
      <c r="M206" s="260"/>
      <c r="N206" s="201"/>
    </row>
    <row r="207" spans="1:14" s="132" customFormat="1" ht="12.75" customHeight="1">
      <c r="A207" s="194" t="s">
        <v>159</v>
      </c>
      <c r="B207" s="195">
        <v>15</v>
      </c>
      <c r="C207" s="195">
        <v>18</v>
      </c>
      <c r="D207" s="195">
        <v>17</v>
      </c>
      <c r="E207" s="195">
        <v>13</v>
      </c>
      <c r="F207" s="195">
        <v>14</v>
      </c>
      <c r="G207" s="195">
        <v>24</v>
      </c>
      <c r="H207" s="196">
        <v>30</v>
      </c>
      <c r="I207" s="195">
        <v>27</v>
      </c>
      <c r="J207" s="195">
        <v>35</v>
      </c>
      <c r="K207" s="195">
        <v>35</v>
      </c>
      <c r="L207" s="195">
        <v>39</v>
      </c>
      <c r="M207" s="200">
        <v>36</v>
      </c>
      <c r="N207" s="201"/>
    </row>
    <row r="208" spans="1:14" s="132" customFormat="1" ht="12.75" customHeight="1">
      <c r="A208" s="194" t="s">
        <v>160</v>
      </c>
      <c r="B208" s="195">
        <v>2</v>
      </c>
      <c r="C208" s="195">
        <v>2</v>
      </c>
      <c r="D208" s="195">
        <v>2</v>
      </c>
      <c r="E208" s="195">
        <v>3</v>
      </c>
      <c r="F208" s="195">
        <v>2</v>
      </c>
      <c r="G208" s="195">
        <v>0</v>
      </c>
      <c r="H208" s="196">
        <v>2</v>
      </c>
      <c r="I208" s="195">
        <v>5</v>
      </c>
      <c r="J208" s="195">
        <v>3</v>
      </c>
      <c r="K208" s="195">
        <v>3</v>
      </c>
      <c r="L208" s="195">
        <v>3</v>
      </c>
      <c r="M208" s="200">
        <v>4</v>
      </c>
      <c r="N208" s="201"/>
    </row>
    <row r="209" spans="1:14" s="132" customFormat="1" ht="12.75" customHeight="1">
      <c r="A209" s="194" t="s">
        <v>161</v>
      </c>
      <c r="B209" s="195">
        <v>6</v>
      </c>
      <c r="C209" s="195">
        <v>7</v>
      </c>
      <c r="D209" s="195">
        <v>9</v>
      </c>
      <c r="E209" s="195">
        <v>5</v>
      </c>
      <c r="F209" s="195">
        <v>5</v>
      </c>
      <c r="G209" s="195">
        <v>9</v>
      </c>
      <c r="H209" s="196">
        <v>27</v>
      </c>
      <c r="I209" s="195">
        <v>24</v>
      </c>
      <c r="J209" s="195">
        <v>16</v>
      </c>
      <c r="K209" s="195">
        <v>13</v>
      </c>
      <c r="L209" s="195">
        <v>18</v>
      </c>
      <c r="M209" s="200">
        <v>23</v>
      </c>
      <c r="N209" s="201"/>
    </row>
    <row r="210" spans="1:14" s="132" customFormat="1" ht="12.75" customHeight="1">
      <c r="A210" s="194" t="s">
        <v>162</v>
      </c>
      <c r="B210" s="258"/>
      <c r="C210" s="195">
        <v>1</v>
      </c>
      <c r="D210" s="195"/>
      <c r="E210" s="258"/>
      <c r="F210" s="258"/>
      <c r="G210" s="258"/>
      <c r="H210" s="196">
        <v>2</v>
      </c>
      <c r="I210" s="195">
        <v>2</v>
      </c>
      <c r="J210" s="195">
        <v>1</v>
      </c>
      <c r="K210" s="195">
        <v>1</v>
      </c>
      <c r="L210" s="195">
        <v>1</v>
      </c>
      <c r="M210" s="200">
        <v>0</v>
      </c>
      <c r="N210" s="201"/>
    </row>
    <row r="211" spans="1:14" s="132" customFormat="1" ht="12.75" customHeight="1">
      <c r="A211" s="194" t="s">
        <v>163</v>
      </c>
      <c r="B211" s="195">
        <v>2</v>
      </c>
      <c r="C211" s="195">
        <v>1</v>
      </c>
      <c r="D211" s="258"/>
      <c r="E211" s="258"/>
      <c r="F211" s="258"/>
      <c r="G211" s="195">
        <v>1</v>
      </c>
      <c r="H211" s="196">
        <v>2</v>
      </c>
      <c r="I211" s="195">
        <v>2</v>
      </c>
      <c r="J211" s="195">
        <v>1</v>
      </c>
      <c r="K211" s="195">
        <v>2</v>
      </c>
      <c r="L211" s="195">
        <v>2</v>
      </c>
      <c r="M211" s="200">
        <v>2</v>
      </c>
      <c r="N211" s="201"/>
    </row>
    <row r="212" spans="1:14" s="131" customFormat="1" ht="12.75" customHeight="1">
      <c r="A212" s="134" t="s">
        <v>164</v>
      </c>
      <c r="B212" s="135">
        <v>11</v>
      </c>
      <c r="C212" s="135">
        <v>6</v>
      </c>
      <c r="D212" s="135">
        <v>9</v>
      </c>
      <c r="E212" s="135">
        <v>7</v>
      </c>
      <c r="F212" s="135">
        <v>7</v>
      </c>
      <c r="G212" s="135">
        <v>13</v>
      </c>
      <c r="H212" s="227">
        <v>26</v>
      </c>
      <c r="I212" s="135">
        <v>29</v>
      </c>
      <c r="J212" s="135">
        <v>29</v>
      </c>
      <c r="K212" s="135">
        <v>23</v>
      </c>
      <c r="L212" s="135">
        <v>18</v>
      </c>
      <c r="M212" s="202">
        <v>16</v>
      </c>
      <c r="N212" s="203"/>
    </row>
    <row r="213" spans="1:14" s="131" customFormat="1" ht="12.75" customHeight="1">
      <c r="A213" s="134" t="s">
        <v>165</v>
      </c>
      <c r="B213" s="135">
        <v>1</v>
      </c>
      <c r="C213" s="135">
        <v>3</v>
      </c>
      <c r="D213" s="135">
        <v>2</v>
      </c>
      <c r="E213" s="135">
        <v>2</v>
      </c>
      <c r="F213" s="135">
        <v>3</v>
      </c>
      <c r="G213" s="135">
        <v>3</v>
      </c>
      <c r="H213" s="227">
        <v>4</v>
      </c>
      <c r="I213" s="135">
        <v>4</v>
      </c>
      <c r="J213" s="135">
        <v>3</v>
      </c>
      <c r="K213" s="135">
        <v>3</v>
      </c>
      <c r="L213" s="135">
        <v>2</v>
      </c>
      <c r="M213" s="202">
        <v>2</v>
      </c>
      <c r="N213" s="204"/>
    </row>
    <row r="214" spans="1:14" s="131" customFormat="1" ht="12.75" customHeight="1">
      <c r="A214" s="134" t="s">
        <v>166</v>
      </c>
      <c r="B214" s="135">
        <v>33</v>
      </c>
      <c r="C214" s="135">
        <v>46</v>
      </c>
      <c r="D214" s="135">
        <v>47</v>
      </c>
      <c r="E214" s="135">
        <v>38</v>
      </c>
      <c r="F214" s="135">
        <v>40</v>
      </c>
      <c r="G214" s="135">
        <v>28</v>
      </c>
      <c r="H214" s="227">
        <v>45</v>
      </c>
      <c r="I214" s="135">
        <v>40</v>
      </c>
      <c r="J214" s="135">
        <v>56</v>
      </c>
      <c r="K214" s="135">
        <v>50</v>
      </c>
      <c r="L214" s="135">
        <v>38</v>
      </c>
      <c r="M214" s="202">
        <v>28</v>
      </c>
      <c r="N214" s="203"/>
    </row>
    <row r="215" spans="1:14" s="131" customFormat="1" ht="12.75" customHeight="1">
      <c r="A215" s="134" t="s">
        <v>167</v>
      </c>
      <c r="B215" s="135">
        <v>66</v>
      </c>
      <c r="C215" s="135">
        <v>86</v>
      </c>
      <c r="D215" s="135">
        <v>82</v>
      </c>
      <c r="E215" s="135">
        <v>72</v>
      </c>
      <c r="F215" s="135">
        <v>69</v>
      </c>
      <c r="G215" s="135">
        <v>64</v>
      </c>
      <c r="H215" s="227">
        <v>100</v>
      </c>
      <c r="I215" s="135">
        <v>108</v>
      </c>
      <c r="J215" s="135">
        <v>138</v>
      </c>
      <c r="K215" s="135">
        <v>117</v>
      </c>
      <c r="L215" s="135">
        <v>95</v>
      </c>
      <c r="M215" s="202">
        <v>56</v>
      </c>
      <c r="N215" s="203"/>
    </row>
    <row r="216" spans="1:14" s="131" customFormat="1" ht="12.75" customHeight="1">
      <c r="A216" s="134" t="s">
        <v>168</v>
      </c>
      <c r="B216" s="135">
        <v>5</v>
      </c>
      <c r="C216" s="135">
        <v>6</v>
      </c>
      <c r="D216" s="135">
        <v>4</v>
      </c>
      <c r="E216" s="135">
        <v>3</v>
      </c>
      <c r="F216" s="135">
        <v>3</v>
      </c>
      <c r="G216" s="135">
        <v>3</v>
      </c>
      <c r="H216" s="227">
        <v>1</v>
      </c>
      <c r="I216" s="135">
        <v>3</v>
      </c>
      <c r="J216" s="135">
        <v>8</v>
      </c>
      <c r="K216" s="135">
        <v>4</v>
      </c>
      <c r="L216" s="135">
        <v>3</v>
      </c>
      <c r="M216" s="202">
        <v>1</v>
      </c>
      <c r="N216" s="203"/>
    </row>
    <row r="217" spans="1:14" s="131" customFormat="1" ht="12.75" customHeight="1">
      <c r="A217" s="134" t="s">
        <v>169</v>
      </c>
      <c r="B217" s="135">
        <v>93</v>
      </c>
      <c r="C217" s="135">
        <v>104</v>
      </c>
      <c r="D217" s="135">
        <v>101</v>
      </c>
      <c r="E217" s="135">
        <v>88</v>
      </c>
      <c r="F217" s="135">
        <v>82</v>
      </c>
      <c r="G217" s="135">
        <v>102</v>
      </c>
      <c r="H217" s="227">
        <v>120</v>
      </c>
      <c r="I217" s="135">
        <v>136</v>
      </c>
      <c r="J217" s="135">
        <v>165</v>
      </c>
      <c r="K217" s="135">
        <v>138</v>
      </c>
      <c r="L217" s="135">
        <v>118</v>
      </c>
      <c r="M217" s="202">
        <v>103</v>
      </c>
      <c r="N217" s="203"/>
    </row>
    <row r="218" spans="1:14" s="131" customFormat="1" ht="12.75" customHeight="1">
      <c r="A218" s="134" t="s">
        <v>170</v>
      </c>
      <c r="B218" s="135">
        <v>37</v>
      </c>
      <c r="C218" s="135">
        <v>46</v>
      </c>
      <c r="D218" s="135">
        <v>50</v>
      </c>
      <c r="E218" s="135">
        <v>41</v>
      </c>
      <c r="F218" s="135">
        <v>40</v>
      </c>
      <c r="G218" s="135">
        <v>45</v>
      </c>
      <c r="H218" s="227">
        <v>44</v>
      </c>
      <c r="I218" s="135">
        <v>46</v>
      </c>
      <c r="J218" s="135">
        <v>49</v>
      </c>
      <c r="K218" s="135">
        <v>53</v>
      </c>
      <c r="L218" s="135">
        <v>41</v>
      </c>
      <c r="M218" s="202">
        <v>35</v>
      </c>
      <c r="N218" s="203"/>
    </row>
    <row r="219" spans="1:14" s="131" customFormat="1" ht="12.75" customHeight="1">
      <c r="A219" s="134" t="s">
        <v>171</v>
      </c>
      <c r="B219" s="135">
        <v>9</v>
      </c>
      <c r="C219" s="135">
        <v>10</v>
      </c>
      <c r="D219" s="135">
        <v>8</v>
      </c>
      <c r="E219" s="135">
        <v>6</v>
      </c>
      <c r="F219" s="135">
        <v>7</v>
      </c>
      <c r="G219" s="135">
        <v>9</v>
      </c>
      <c r="H219" s="227">
        <v>7</v>
      </c>
      <c r="I219" s="135">
        <v>3</v>
      </c>
      <c r="J219" s="135">
        <v>3</v>
      </c>
      <c r="K219" s="135">
        <v>3</v>
      </c>
      <c r="L219" s="135">
        <v>5</v>
      </c>
      <c r="M219" s="202">
        <v>3</v>
      </c>
      <c r="N219" s="203"/>
    </row>
    <row r="220" spans="1:14" s="131" customFormat="1" ht="12.75" customHeight="1">
      <c r="A220" s="134" t="s">
        <v>172</v>
      </c>
      <c r="B220" s="135">
        <v>1</v>
      </c>
      <c r="C220" s="135">
        <v>1</v>
      </c>
      <c r="D220" s="135">
        <v>1</v>
      </c>
      <c r="E220" s="135">
        <v>1</v>
      </c>
      <c r="F220" s="135">
        <v>1</v>
      </c>
      <c r="G220" s="135">
        <v>2</v>
      </c>
      <c r="H220" s="227">
        <v>5</v>
      </c>
      <c r="I220" s="135">
        <v>5</v>
      </c>
      <c r="J220" s="135">
        <v>5</v>
      </c>
      <c r="K220" s="135">
        <v>3</v>
      </c>
      <c r="L220" s="135">
        <v>3</v>
      </c>
      <c r="M220" s="202">
        <v>2</v>
      </c>
      <c r="N220" s="203"/>
    </row>
    <row r="221" spans="1:14" s="131" customFormat="1" ht="12.75" customHeight="1">
      <c r="A221" s="134" t="s">
        <v>173</v>
      </c>
      <c r="B221" s="135">
        <v>3</v>
      </c>
      <c r="C221" s="135">
        <v>7</v>
      </c>
      <c r="D221" s="135">
        <v>7</v>
      </c>
      <c r="E221" s="135">
        <v>5</v>
      </c>
      <c r="F221" s="135">
        <v>5</v>
      </c>
      <c r="G221" s="135">
        <v>4</v>
      </c>
      <c r="H221" s="227">
        <v>7</v>
      </c>
      <c r="I221" s="135">
        <v>7</v>
      </c>
      <c r="J221" s="135">
        <v>9</v>
      </c>
      <c r="K221" s="135">
        <v>7</v>
      </c>
      <c r="L221" s="135">
        <v>7</v>
      </c>
      <c r="M221" s="202">
        <v>6</v>
      </c>
      <c r="N221" s="203"/>
    </row>
    <row r="222" spans="1:14" s="131" customFormat="1" ht="12.75" customHeight="1">
      <c r="A222" s="134" t="s">
        <v>174</v>
      </c>
      <c r="B222" s="135">
        <v>8</v>
      </c>
      <c r="C222" s="135">
        <v>10</v>
      </c>
      <c r="D222" s="135">
        <v>13</v>
      </c>
      <c r="E222" s="135">
        <v>12</v>
      </c>
      <c r="F222" s="135">
        <v>8</v>
      </c>
      <c r="G222" s="135">
        <v>11</v>
      </c>
      <c r="H222" s="227">
        <v>11</v>
      </c>
      <c r="I222" s="135">
        <v>7</v>
      </c>
      <c r="J222" s="135">
        <v>9</v>
      </c>
      <c r="K222" s="135">
        <v>8</v>
      </c>
      <c r="L222" s="135">
        <v>8</v>
      </c>
      <c r="M222" s="202">
        <v>7</v>
      </c>
      <c r="N222" s="203"/>
    </row>
    <row r="223" spans="1:14" s="131" customFormat="1" ht="12.75" customHeight="1">
      <c r="A223" s="134" t="s">
        <v>175</v>
      </c>
      <c r="B223" s="135">
        <v>22</v>
      </c>
      <c r="C223" s="135">
        <v>25</v>
      </c>
      <c r="D223" s="135">
        <v>24</v>
      </c>
      <c r="E223" s="135">
        <v>25</v>
      </c>
      <c r="F223" s="135">
        <v>22</v>
      </c>
      <c r="G223" s="135">
        <v>28</v>
      </c>
      <c r="H223" s="227">
        <v>41</v>
      </c>
      <c r="I223" s="135">
        <v>36</v>
      </c>
      <c r="J223" s="135">
        <v>36</v>
      </c>
      <c r="K223" s="135">
        <v>39</v>
      </c>
      <c r="L223" s="135">
        <v>32</v>
      </c>
      <c r="M223" s="202">
        <v>24</v>
      </c>
      <c r="N223" s="203"/>
    </row>
    <row r="224" spans="1:14" s="131" customFormat="1" ht="12.75" customHeight="1">
      <c r="A224" s="134" t="s">
        <v>176</v>
      </c>
      <c r="B224" s="135">
        <v>1</v>
      </c>
      <c r="C224" s="259"/>
      <c r="D224" s="135">
        <v>1</v>
      </c>
      <c r="E224" s="135">
        <v>1</v>
      </c>
      <c r="F224" s="259"/>
      <c r="G224" s="259"/>
      <c r="H224" s="263"/>
      <c r="I224" s="259"/>
      <c r="J224" s="135">
        <v>1</v>
      </c>
      <c r="K224" s="135">
        <v>0</v>
      </c>
      <c r="L224" s="259"/>
      <c r="M224" s="262"/>
      <c r="N224" s="203"/>
    </row>
    <row r="225" spans="1:14" s="131" customFormat="1" ht="12.75" customHeight="1">
      <c r="A225" s="134" t="s">
        <v>177</v>
      </c>
      <c r="B225" s="135">
        <v>28</v>
      </c>
      <c r="C225" s="135">
        <v>28</v>
      </c>
      <c r="D225" s="135">
        <v>21</v>
      </c>
      <c r="E225" s="135">
        <v>18</v>
      </c>
      <c r="F225" s="135">
        <v>18</v>
      </c>
      <c r="G225" s="135">
        <v>22</v>
      </c>
      <c r="H225" s="227">
        <v>23</v>
      </c>
      <c r="I225" s="135">
        <v>21</v>
      </c>
      <c r="J225" s="135">
        <v>22</v>
      </c>
      <c r="K225" s="135">
        <v>22</v>
      </c>
      <c r="L225" s="135">
        <v>19</v>
      </c>
      <c r="M225" s="202">
        <v>17</v>
      </c>
      <c r="N225" s="203"/>
    </row>
    <row r="226" spans="1:14" s="131" customFormat="1" ht="12.75" customHeight="1">
      <c r="A226" s="134" t="s">
        <v>178</v>
      </c>
      <c r="B226" s="259"/>
      <c r="C226" s="259"/>
      <c r="D226" s="259"/>
      <c r="E226" s="259"/>
      <c r="F226" s="259"/>
      <c r="G226" s="259"/>
      <c r="H226" s="263"/>
      <c r="I226" s="259"/>
      <c r="J226" s="259"/>
      <c r="K226" s="259"/>
      <c r="L226" s="259"/>
      <c r="M226" s="262"/>
      <c r="N226" s="203"/>
    </row>
    <row r="227" spans="1:14" s="131" customFormat="1" ht="12.75" customHeight="1">
      <c r="A227" s="134" t="s">
        <v>179</v>
      </c>
      <c r="B227" s="135">
        <v>3</v>
      </c>
      <c r="C227" s="135">
        <v>2</v>
      </c>
      <c r="D227" s="135">
        <v>2</v>
      </c>
      <c r="E227" s="135">
        <v>3</v>
      </c>
      <c r="F227" s="135">
        <v>2</v>
      </c>
      <c r="G227" s="135">
        <v>3</v>
      </c>
      <c r="H227" s="227">
        <v>1</v>
      </c>
      <c r="I227" s="135">
        <v>1</v>
      </c>
      <c r="J227" s="135">
        <v>3</v>
      </c>
      <c r="K227" s="135">
        <v>2</v>
      </c>
      <c r="L227" s="135">
        <v>3</v>
      </c>
      <c r="M227" s="202">
        <v>3</v>
      </c>
      <c r="N227" s="203"/>
    </row>
    <row r="228" spans="1:14" s="131" customFormat="1" ht="12.75" customHeight="1">
      <c r="A228" s="134" t="s">
        <v>180</v>
      </c>
      <c r="B228" s="135">
        <v>25</v>
      </c>
      <c r="C228" s="135">
        <v>28</v>
      </c>
      <c r="D228" s="135">
        <v>25</v>
      </c>
      <c r="E228" s="135">
        <v>24</v>
      </c>
      <c r="F228" s="135">
        <v>27</v>
      </c>
      <c r="G228" s="135">
        <v>23</v>
      </c>
      <c r="H228" s="227">
        <v>24</v>
      </c>
      <c r="I228" s="135">
        <v>20</v>
      </c>
      <c r="J228" s="135">
        <v>16</v>
      </c>
      <c r="K228" s="135">
        <v>17</v>
      </c>
      <c r="L228" s="135">
        <v>20</v>
      </c>
      <c r="M228" s="202">
        <v>16</v>
      </c>
      <c r="N228" s="203"/>
    </row>
    <row r="229" spans="1:14" s="131" customFormat="1" ht="12.75" customHeight="1">
      <c r="A229" s="134" t="s">
        <v>181</v>
      </c>
      <c r="B229" s="135">
        <v>4</v>
      </c>
      <c r="C229" s="135">
        <v>5</v>
      </c>
      <c r="D229" s="135">
        <v>3</v>
      </c>
      <c r="E229" s="135">
        <v>2</v>
      </c>
      <c r="F229" s="135">
        <v>1</v>
      </c>
      <c r="G229" s="135">
        <v>2</v>
      </c>
      <c r="H229" s="227">
        <v>3</v>
      </c>
      <c r="I229" s="135">
        <v>1</v>
      </c>
      <c r="J229" s="135">
        <v>1</v>
      </c>
      <c r="K229" s="135">
        <v>0</v>
      </c>
      <c r="L229" s="135">
        <v>1</v>
      </c>
      <c r="M229" s="202">
        <v>1</v>
      </c>
      <c r="N229" s="203"/>
    </row>
    <row r="230" spans="1:14" s="131" customFormat="1" ht="12.75" customHeight="1">
      <c r="A230" s="134" t="s">
        <v>182</v>
      </c>
      <c r="B230" s="135">
        <v>9</v>
      </c>
      <c r="C230" s="135">
        <v>9</v>
      </c>
      <c r="D230" s="135">
        <v>9</v>
      </c>
      <c r="E230" s="135">
        <v>11</v>
      </c>
      <c r="F230" s="135">
        <v>10</v>
      </c>
      <c r="G230" s="135">
        <v>10</v>
      </c>
      <c r="H230" s="227">
        <v>10</v>
      </c>
      <c r="I230" s="135">
        <v>9</v>
      </c>
      <c r="J230" s="135">
        <v>7</v>
      </c>
      <c r="K230" s="135">
        <v>12</v>
      </c>
      <c r="L230" s="135">
        <v>16</v>
      </c>
      <c r="M230" s="202">
        <v>12</v>
      </c>
      <c r="N230" s="203"/>
    </row>
    <row r="231" spans="1:14" s="131" customFormat="1" ht="12.75" customHeight="1">
      <c r="A231" s="134" t="s">
        <v>183</v>
      </c>
      <c r="B231" s="135">
        <v>23</v>
      </c>
      <c r="C231" s="135">
        <v>24</v>
      </c>
      <c r="D231" s="135">
        <v>26</v>
      </c>
      <c r="E231" s="135">
        <v>21</v>
      </c>
      <c r="F231" s="135">
        <v>21</v>
      </c>
      <c r="G231" s="135">
        <v>24</v>
      </c>
      <c r="H231" s="227">
        <v>42</v>
      </c>
      <c r="I231" s="135">
        <v>28</v>
      </c>
      <c r="J231" s="135">
        <v>33</v>
      </c>
      <c r="K231" s="135">
        <v>31</v>
      </c>
      <c r="L231" s="135">
        <v>27</v>
      </c>
      <c r="M231" s="202">
        <v>23</v>
      </c>
      <c r="N231" s="203"/>
    </row>
    <row r="232" spans="1:14" s="131" customFormat="1" ht="12.75" customHeight="1">
      <c r="A232" s="134" t="s">
        <v>184</v>
      </c>
      <c r="B232" s="135">
        <v>482</v>
      </c>
      <c r="C232" s="135">
        <v>577</v>
      </c>
      <c r="D232" s="135">
        <v>602</v>
      </c>
      <c r="E232" s="135">
        <v>571</v>
      </c>
      <c r="F232" s="135">
        <v>536</v>
      </c>
      <c r="G232" s="135">
        <v>528</v>
      </c>
      <c r="H232" s="227">
        <v>546</v>
      </c>
      <c r="I232" s="135">
        <v>510</v>
      </c>
      <c r="J232" s="135">
        <v>574</v>
      </c>
      <c r="K232" s="135">
        <v>589</v>
      </c>
      <c r="L232" s="135">
        <v>537</v>
      </c>
      <c r="M232" s="202">
        <v>462</v>
      </c>
      <c r="N232" s="203"/>
    </row>
    <row r="233" spans="1:14" s="131" customFormat="1" ht="12.75" customHeight="1">
      <c r="A233" s="216" t="s">
        <v>185</v>
      </c>
      <c r="B233" s="217">
        <v>79</v>
      </c>
      <c r="C233" s="217">
        <v>96</v>
      </c>
      <c r="D233" s="217">
        <v>96</v>
      </c>
      <c r="E233" s="217">
        <v>109</v>
      </c>
      <c r="F233" s="217">
        <v>100</v>
      </c>
      <c r="G233" s="217">
        <v>89</v>
      </c>
      <c r="H233" s="228">
        <v>92</v>
      </c>
      <c r="I233" s="217">
        <v>86</v>
      </c>
      <c r="J233" s="217">
        <v>101</v>
      </c>
      <c r="K233" s="217">
        <v>109</v>
      </c>
      <c r="L233" s="217">
        <v>105</v>
      </c>
      <c r="M233" s="220">
        <v>82</v>
      </c>
      <c r="N233" s="204"/>
    </row>
    <row r="234" spans="1:14" s="167" customFormat="1" ht="12.75" customHeight="1">
      <c r="A234" s="221" t="s">
        <v>7</v>
      </c>
      <c r="B234" s="229">
        <v>993</v>
      </c>
      <c r="C234" s="229">
        <v>1186</v>
      </c>
      <c r="D234" s="229">
        <v>1195</v>
      </c>
      <c r="E234" s="229">
        <v>1106</v>
      </c>
      <c r="F234" s="229">
        <v>1043</v>
      </c>
      <c r="G234" s="229">
        <v>1071</v>
      </c>
      <c r="H234" s="229">
        <v>1255</v>
      </c>
      <c r="I234" s="229">
        <v>1198</v>
      </c>
      <c r="J234" s="229">
        <v>1362</v>
      </c>
      <c r="K234" s="229">
        <v>1314</v>
      </c>
      <c r="L234" s="229">
        <v>1179</v>
      </c>
      <c r="M234" s="230">
        <v>983</v>
      </c>
      <c r="N234" s="206"/>
    </row>
    <row r="236" spans="1:13" ht="21.75" customHeight="1">
      <c r="A236" s="307" t="s">
        <v>207</v>
      </c>
      <c r="B236" s="307"/>
      <c r="C236" s="307"/>
      <c r="D236" s="307"/>
      <c r="E236" s="307"/>
      <c r="F236" s="307"/>
      <c r="G236" s="307"/>
      <c r="H236" s="307"/>
      <c r="I236" s="307"/>
      <c r="J236" s="307"/>
      <c r="K236" s="307"/>
      <c r="L236" s="307"/>
      <c r="M236" s="307"/>
    </row>
    <row r="237" spans="1:14" s="132" customFormat="1" ht="30.75" customHeight="1">
      <c r="A237" s="133" t="s">
        <v>79</v>
      </c>
      <c r="B237" s="191" t="s">
        <v>17</v>
      </c>
      <c r="C237" s="191" t="s">
        <v>18</v>
      </c>
      <c r="D237" s="191" t="s">
        <v>19</v>
      </c>
      <c r="E237" s="191" t="s">
        <v>20</v>
      </c>
      <c r="F237" s="191" t="s">
        <v>21</v>
      </c>
      <c r="G237" s="191" t="s">
        <v>22</v>
      </c>
      <c r="H237" s="191" t="s">
        <v>23</v>
      </c>
      <c r="I237" s="191" t="s">
        <v>24</v>
      </c>
      <c r="J237" s="191" t="s">
        <v>25</v>
      </c>
      <c r="K237" s="191" t="s">
        <v>26</v>
      </c>
      <c r="L237" s="191" t="s">
        <v>27</v>
      </c>
      <c r="M237" s="192" t="s">
        <v>28</v>
      </c>
      <c r="N237" s="193"/>
    </row>
    <row r="238" spans="1:14" s="132" customFormat="1" ht="12.75" customHeight="1">
      <c r="A238" s="194" t="s">
        <v>143</v>
      </c>
      <c r="B238" s="208"/>
      <c r="C238" s="208"/>
      <c r="D238" s="208"/>
      <c r="E238" s="208"/>
      <c r="F238" s="208"/>
      <c r="G238" s="197"/>
      <c r="H238" s="226"/>
      <c r="I238" s="197"/>
      <c r="J238" s="197"/>
      <c r="K238" s="197"/>
      <c r="L238" s="197"/>
      <c r="M238" s="198"/>
      <c r="N238" s="199"/>
    </row>
    <row r="239" spans="1:14" s="132" customFormat="1" ht="12.75" customHeight="1">
      <c r="A239" s="194" t="s">
        <v>144</v>
      </c>
      <c r="B239" s="208"/>
      <c r="C239" s="208"/>
      <c r="D239" s="208"/>
      <c r="E239" s="208"/>
      <c r="F239" s="208"/>
      <c r="G239" s="197"/>
      <c r="H239" s="226"/>
      <c r="I239" s="197"/>
      <c r="J239" s="197"/>
      <c r="K239" s="197"/>
      <c r="L239" s="197"/>
      <c r="M239" s="198"/>
      <c r="N239" s="199"/>
    </row>
    <row r="240" spans="1:14" s="132" customFormat="1" ht="12.75" customHeight="1">
      <c r="A240" s="194" t="s">
        <v>145</v>
      </c>
      <c r="B240" s="208"/>
      <c r="C240" s="208"/>
      <c r="D240" s="208"/>
      <c r="E240" s="208"/>
      <c r="F240" s="208"/>
      <c r="G240" s="197"/>
      <c r="H240" s="226"/>
      <c r="I240" s="197"/>
      <c r="J240" s="197"/>
      <c r="K240" s="197"/>
      <c r="L240" s="197"/>
      <c r="M240" s="198"/>
      <c r="N240" s="199"/>
    </row>
    <row r="241" spans="1:14" s="132" customFormat="1" ht="12.75" customHeight="1">
      <c r="A241" s="194" t="s">
        <v>146</v>
      </c>
      <c r="B241" s="208"/>
      <c r="C241" s="208"/>
      <c r="D241" s="208"/>
      <c r="E241" s="208"/>
      <c r="F241" s="208"/>
      <c r="G241" s="197"/>
      <c r="H241" s="226"/>
      <c r="I241" s="197"/>
      <c r="J241" s="197"/>
      <c r="K241" s="197"/>
      <c r="L241" s="197"/>
      <c r="M241" s="198"/>
      <c r="N241" s="201"/>
    </row>
    <row r="242" spans="1:14" s="132" customFormat="1" ht="12.75" customHeight="1">
      <c r="A242" s="194" t="s">
        <v>147</v>
      </c>
      <c r="B242" s="208"/>
      <c r="C242" s="208"/>
      <c r="D242" s="208"/>
      <c r="E242" s="208"/>
      <c r="F242" s="208"/>
      <c r="G242" s="197"/>
      <c r="H242" s="226"/>
      <c r="I242" s="197"/>
      <c r="J242" s="197"/>
      <c r="K242" s="197"/>
      <c r="L242" s="197"/>
      <c r="M242" s="198"/>
      <c r="N242" s="199"/>
    </row>
    <row r="243" spans="1:14" s="132" customFormat="1" ht="12.75" customHeight="1">
      <c r="A243" s="194" t="s">
        <v>148</v>
      </c>
      <c r="B243" s="208"/>
      <c r="C243" s="208"/>
      <c r="D243" s="208"/>
      <c r="E243" s="208"/>
      <c r="F243" s="208"/>
      <c r="G243" s="197"/>
      <c r="H243" s="226"/>
      <c r="I243" s="197"/>
      <c r="J243" s="197"/>
      <c r="K243" s="197"/>
      <c r="L243" s="197"/>
      <c r="M243" s="198"/>
      <c r="N243" s="201"/>
    </row>
    <row r="244" spans="1:14" s="132" customFormat="1" ht="12.75" customHeight="1">
      <c r="A244" s="194" t="s">
        <v>149</v>
      </c>
      <c r="B244" s="195">
        <v>8</v>
      </c>
      <c r="C244" s="195">
        <v>8</v>
      </c>
      <c r="D244" s="195">
        <v>7</v>
      </c>
      <c r="E244" s="195">
        <v>7</v>
      </c>
      <c r="F244" s="195">
        <v>7</v>
      </c>
      <c r="G244" s="195">
        <v>5</v>
      </c>
      <c r="H244" s="196">
        <v>5</v>
      </c>
      <c r="I244" s="195">
        <v>5</v>
      </c>
      <c r="J244" s="195">
        <v>5</v>
      </c>
      <c r="K244" s="195">
        <v>2</v>
      </c>
      <c r="L244" s="195">
        <v>3</v>
      </c>
      <c r="M244" s="200">
        <v>1</v>
      </c>
      <c r="N244" s="201"/>
    </row>
    <row r="245" spans="1:14" s="132" customFormat="1" ht="12.75" customHeight="1">
      <c r="A245" s="194" t="s">
        <v>150</v>
      </c>
      <c r="B245" s="258"/>
      <c r="C245" s="195">
        <v>2</v>
      </c>
      <c r="D245" s="195">
        <v>3</v>
      </c>
      <c r="E245" s="195">
        <v>2</v>
      </c>
      <c r="F245" s="195">
        <v>1</v>
      </c>
      <c r="G245" s="195">
        <v>1</v>
      </c>
      <c r="H245" s="196">
        <v>1</v>
      </c>
      <c r="I245" s="195">
        <v>2</v>
      </c>
      <c r="J245" s="195">
        <v>1</v>
      </c>
      <c r="K245" s="195">
        <v>1</v>
      </c>
      <c r="L245" s="195">
        <v>1</v>
      </c>
      <c r="M245" s="200">
        <v>2</v>
      </c>
      <c r="N245" s="201"/>
    </row>
    <row r="246" spans="1:14" s="132" customFormat="1" ht="12.75" customHeight="1">
      <c r="A246" s="194" t="s">
        <v>151</v>
      </c>
      <c r="B246" s="195">
        <v>24</v>
      </c>
      <c r="C246" s="195">
        <v>24</v>
      </c>
      <c r="D246" s="195">
        <v>26</v>
      </c>
      <c r="E246" s="195">
        <v>19</v>
      </c>
      <c r="F246" s="195">
        <v>18</v>
      </c>
      <c r="G246" s="195">
        <v>18</v>
      </c>
      <c r="H246" s="196">
        <v>24</v>
      </c>
      <c r="I246" s="195">
        <v>22</v>
      </c>
      <c r="J246" s="195">
        <v>22</v>
      </c>
      <c r="K246" s="195">
        <v>19</v>
      </c>
      <c r="L246" s="195">
        <v>14</v>
      </c>
      <c r="M246" s="200">
        <v>9</v>
      </c>
      <c r="N246" s="201"/>
    </row>
    <row r="247" spans="1:14" s="132" customFormat="1" ht="12.75" customHeight="1">
      <c r="A247" s="194" t="s">
        <v>152</v>
      </c>
      <c r="B247" s="195">
        <v>2</v>
      </c>
      <c r="C247" s="195">
        <v>3</v>
      </c>
      <c r="D247" s="195">
        <v>3</v>
      </c>
      <c r="E247" s="195">
        <v>2</v>
      </c>
      <c r="F247" s="195">
        <v>3</v>
      </c>
      <c r="G247" s="195">
        <v>2</v>
      </c>
      <c r="H247" s="196">
        <v>3</v>
      </c>
      <c r="I247" s="195">
        <v>2</v>
      </c>
      <c r="J247" s="195">
        <v>2</v>
      </c>
      <c r="K247" s="195">
        <v>2</v>
      </c>
      <c r="L247" s="195">
        <v>2</v>
      </c>
      <c r="M247" s="200">
        <v>1</v>
      </c>
      <c r="N247" s="201"/>
    </row>
    <row r="248" spans="1:14" s="132" customFormat="1" ht="12.75" customHeight="1">
      <c r="A248" s="194" t="s">
        <v>153</v>
      </c>
      <c r="B248" s="258"/>
      <c r="C248" s="195">
        <v>1</v>
      </c>
      <c r="D248" s="258"/>
      <c r="E248" s="258"/>
      <c r="F248" s="258"/>
      <c r="G248" s="258"/>
      <c r="H248" s="196">
        <v>1</v>
      </c>
      <c r="I248" s="195">
        <v>1</v>
      </c>
      <c r="J248" s="258"/>
      <c r="K248" s="258"/>
      <c r="L248" s="195">
        <v>1</v>
      </c>
      <c r="M248" s="260"/>
      <c r="N248" s="201"/>
    </row>
    <row r="249" spans="1:14" s="132" customFormat="1" ht="12.75" customHeight="1">
      <c r="A249" s="194" t="s">
        <v>154</v>
      </c>
      <c r="B249" s="258"/>
      <c r="C249" s="195">
        <v>1</v>
      </c>
      <c r="D249" s="195">
        <v>3</v>
      </c>
      <c r="E249" s="195">
        <v>2</v>
      </c>
      <c r="F249" s="195">
        <v>2</v>
      </c>
      <c r="G249" s="195">
        <v>2</v>
      </c>
      <c r="H249" s="196">
        <v>4</v>
      </c>
      <c r="I249" s="195">
        <v>3</v>
      </c>
      <c r="J249" s="195">
        <v>5</v>
      </c>
      <c r="K249" s="195">
        <v>4</v>
      </c>
      <c r="L249" s="195">
        <v>2</v>
      </c>
      <c r="M249" s="200">
        <v>2</v>
      </c>
      <c r="N249" s="201"/>
    </row>
    <row r="250" spans="1:14" s="132" customFormat="1" ht="12.75" customHeight="1">
      <c r="A250" s="194" t="s">
        <v>155</v>
      </c>
      <c r="B250" s="258"/>
      <c r="C250" s="195">
        <v>1</v>
      </c>
      <c r="D250" s="195">
        <v>1</v>
      </c>
      <c r="E250" s="195">
        <v>1</v>
      </c>
      <c r="F250" s="195">
        <v>2</v>
      </c>
      <c r="G250" s="195">
        <v>2</v>
      </c>
      <c r="H250" s="196">
        <v>2</v>
      </c>
      <c r="I250" s="195">
        <v>2</v>
      </c>
      <c r="J250" s="195">
        <v>3</v>
      </c>
      <c r="K250" s="195">
        <v>3</v>
      </c>
      <c r="L250" s="195">
        <v>3</v>
      </c>
      <c r="M250" s="200">
        <v>1</v>
      </c>
      <c r="N250" s="201"/>
    </row>
    <row r="251" spans="1:14" s="132" customFormat="1" ht="12.75" customHeight="1">
      <c r="A251" s="194" t="s">
        <v>156</v>
      </c>
      <c r="B251" s="195">
        <v>7</v>
      </c>
      <c r="C251" s="195">
        <v>8</v>
      </c>
      <c r="D251" s="195">
        <v>7</v>
      </c>
      <c r="E251" s="195">
        <v>5</v>
      </c>
      <c r="F251" s="195">
        <v>6</v>
      </c>
      <c r="G251" s="195">
        <v>6</v>
      </c>
      <c r="H251" s="196">
        <v>4</v>
      </c>
      <c r="I251" s="195">
        <v>6</v>
      </c>
      <c r="J251" s="195">
        <v>5</v>
      </c>
      <c r="K251" s="195">
        <v>4</v>
      </c>
      <c r="L251" s="195">
        <v>2</v>
      </c>
      <c r="M251" s="200">
        <v>1</v>
      </c>
      <c r="N251" s="201"/>
    </row>
    <row r="252" spans="1:14" s="132" customFormat="1" ht="12.75" customHeight="1">
      <c r="A252" s="194" t="s">
        <v>157</v>
      </c>
      <c r="B252" s="195">
        <v>4</v>
      </c>
      <c r="C252" s="195">
        <v>4</v>
      </c>
      <c r="D252" s="195">
        <v>7</v>
      </c>
      <c r="E252" s="195">
        <v>4</v>
      </c>
      <c r="F252" s="195">
        <v>2</v>
      </c>
      <c r="G252" s="195">
        <v>2</v>
      </c>
      <c r="H252" s="196">
        <v>3</v>
      </c>
      <c r="I252" s="195">
        <v>4</v>
      </c>
      <c r="J252" s="195">
        <v>6</v>
      </c>
      <c r="K252" s="195">
        <v>5</v>
      </c>
      <c r="L252" s="195">
        <v>2</v>
      </c>
      <c r="M252" s="200">
        <v>1</v>
      </c>
      <c r="N252" s="201"/>
    </row>
    <row r="253" spans="1:14" s="132" customFormat="1" ht="12.75" customHeight="1">
      <c r="A253" s="194" t="s">
        <v>158</v>
      </c>
      <c r="B253" s="258"/>
      <c r="C253" s="258"/>
      <c r="D253" s="258"/>
      <c r="E253" s="258"/>
      <c r="F253" s="258"/>
      <c r="G253" s="258"/>
      <c r="H253" s="261"/>
      <c r="I253" s="258"/>
      <c r="J253" s="195">
        <v>1</v>
      </c>
      <c r="K253" s="195">
        <v>0</v>
      </c>
      <c r="L253" s="258"/>
      <c r="M253" s="200">
        <v>1</v>
      </c>
      <c r="N253" s="201"/>
    </row>
    <row r="254" spans="1:14" s="132" customFormat="1" ht="12.75" customHeight="1">
      <c r="A254" s="194" t="s">
        <v>159</v>
      </c>
      <c r="B254" s="195">
        <v>22</v>
      </c>
      <c r="C254" s="195">
        <v>21</v>
      </c>
      <c r="D254" s="195">
        <v>27</v>
      </c>
      <c r="E254" s="195">
        <v>22</v>
      </c>
      <c r="F254" s="195">
        <v>18</v>
      </c>
      <c r="G254" s="195">
        <v>22</v>
      </c>
      <c r="H254" s="196">
        <v>23</v>
      </c>
      <c r="I254" s="195">
        <v>25</v>
      </c>
      <c r="J254" s="195">
        <v>21</v>
      </c>
      <c r="K254" s="195">
        <v>18</v>
      </c>
      <c r="L254" s="195">
        <v>14</v>
      </c>
      <c r="M254" s="200">
        <v>15</v>
      </c>
      <c r="N254" s="201"/>
    </row>
    <row r="255" spans="1:14" s="132" customFormat="1" ht="12.75" customHeight="1">
      <c r="A255" s="194" t="s">
        <v>160</v>
      </c>
      <c r="B255" s="195">
        <v>1</v>
      </c>
      <c r="C255" s="195">
        <v>3</v>
      </c>
      <c r="D255" s="195">
        <v>3</v>
      </c>
      <c r="E255" s="195">
        <v>2</v>
      </c>
      <c r="F255" s="195">
        <v>1</v>
      </c>
      <c r="G255" s="195">
        <v>4</v>
      </c>
      <c r="H255" s="196">
        <v>7</v>
      </c>
      <c r="I255" s="195">
        <v>6</v>
      </c>
      <c r="J255" s="195">
        <v>4</v>
      </c>
      <c r="K255" s="195">
        <v>3</v>
      </c>
      <c r="L255" s="195">
        <v>3</v>
      </c>
      <c r="M255" s="200">
        <v>1</v>
      </c>
      <c r="N255" s="201"/>
    </row>
    <row r="256" spans="1:14" s="132" customFormat="1" ht="12.75" customHeight="1">
      <c r="A256" s="194" t="s">
        <v>161</v>
      </c>
      <c r="B256" s="195">
        <v>3</v>
      </c>
      <c r="C256" s="195">
        <v>6</v>
      </c>
      <c r="D256" s="195">
        <v>7</v>
      </c>
      <c r="E256" s="195">
        <v>4</v>
      </c>
      <c r="F256" s="195">
        <v>5</v>
      </c>
      <c r="G256" s="195">
        <v>10</v>
      </c>
      <c r="H256" s="196">
        <v>12</v>
      </c>
      <c r="I256" s="195">
        <v>12</v>
      </c>
      <c r="J256" s="195">
        <v>14</v>
      </c>
      <c r="K256" s="195">
        <v>10</v>
      </c>
      <c r="L256" s="195">
        <v>10</v>
      </c>
      <c r="M256" s="200">
        <v>5</v>
      </c>
      <c r="N256" s="201"/>
    </row>
    <row r="257" spans="1:14" s="132" customFormat="1" ht="12.75" customHeight="1">
      <c r="A257" s="194" t="s">
        <v>162</v>
      </c>
      <c r="B257" s="258"/>
      <c r="C257" s="195">
        <v>1</v>
      </c>
      <c r="D257" s="195">
        <v>1</v>
      </c>
      <c r="E257" s="258"/>
      <c r="F257" s="195">
        <v>1</v>
      </c>
      <c r="G257" s="258"/>
      <c r="H257" s="261"/>
      <c r="I257" s="258"/>
      <c r="J257" s="258"/>
      <c r="K257" s="258"/>
      <c r="L257" s="258"/>
      <c r="M257" s="260"/>
      <c r="N257" s="201"/>
    </row>
    <row r="258" spans="1:14" s="132" customFormat="1" ht="12.75" customHeight="1">
      <c r="A258" s="194" t="s">
        <v>163</v>
      </c>
      <c r="B258" s="195">
        <v>2</v>
      </c>
      <c r="C258" s="195">
        <v>2</v>
      </c>
      <c r="D258" s="195">
        <v>4</v>
      </c>
      <c r="E258" s="195">
        <v>1</v>
      </c>
      <c r="F258" s="195">
        <v>1</v>
      </c>
      <c r="G258" s="195"/>
      <c r="H258" s="261"/>
      <c r="I258" s="195">
        <v>2</v>
      </c>
      <c r="J258" s="195">
        <v>1</v>
      </c>
      <c r="K258" s="195">
        <v>2</v>
      </c>
      <c r="L258" s="195">
        <v>1</v>
      </c>
      <c r="M258" s="200">
        <v>1</v>
      </c>
      <c r="N258" s="201"/>
    </row>
    <row r="259" spans="1:14" s="131" customFormat="1" ht="12.75" customHeight="1">
      <c r="A259" s="134" t="s">
        <v>164</v>
      </c>
      <c r="B259" s="135">
        <v>22</v>
      </c>
      <c r="C259" s="135">
        <v>20</v>
      </c>
      <c r="D259" s="135">
        <v>19</v>
      </c>
      <c r="E259" s="135">
        <v>16</v>
      </c>
      <c r="F259" s="135">
        <v>15</v>
      </c>
      <c r="G259" s="135">
        <v>19</v>
      </c>
      <c r="H259" s="227">
        <v>28</v>
      </c>
      <c r="I259" s="135">
        <v>29</v>
      </c>
      <c r="J259" s="135">
        <v>31</v>
      </c>
      <c r="K259" s="135">
        <v>20</v>
      </c>
      <c r="L259" s="135">
        <v>18</v>
      </c>
      <c r="M259" s="202">
        <v>15</v>
      </c>
      <c r="N259" s="203"/>
    </row>
    <row r="260" spans="1:14" s="131" customFormat="1" ht="12.75" customHeight="1">
      <c r="A260" s="134" t="s">
        <v>165</v>
      </c>
      <c r="B260" s="135">
        <v>5</v>
      </c>
      <c r="C260" s="135">
        <v>8</v>
      </c>
      <c r="D260" s="135">
        <v>6</v>
      </c>
      <c r="E260" s="135">
        <v>6</v>
      </c>
      <c r="F260" s="135">
        <v>1</v>
      </c>
      <c r="G260" s="135">
        <v>2</v>
      </c>
      <c r="H260" s="227">
        <v>1</v>
      </c>
      <c r="I260" s="135">
        <v>1</v>
      </c>
      <c r="J260" s="135">
        <v>2</v>
      </c>
      <c r="K260" s="135">
        <v>2</v>
      </c>
      <c r="L260" s="135">
        <v>1</v>
      </c>
      <c r="M260" s="202">
        <v>1</v>
      </c>
      <c r="N260" s="204"/>
    </row>
    <row r="261" spans="1:14" s="131" customFormat="1" ht="12.75" customHeight="1">
      <c r="A261" s="134" t="s">
        <v>166</v>
      </c>
      <c r="B261" s="135">
        <v>57</v>
      </c>
      <c r="C261" s="135">
        <v>59</v>
      </c>
      <c r="D261" s="135">
        <v>66</v>
      </c>
      <c r="E261" s="135">
        <v>65</v>
      </c>
      <c r="F261" s="135">
        <v>57</v>
      </c>
      <c r="G261" s="135">
        <v>52</v>
      </c>
      <c r="H261" s="227">
        <v>49</v>
      </c>
      <c r="I261" s="135">
        <v>43</v>
      </c>
      <c r="J261" s="135">
        <v>44</v>
      </c>
      <c r="K261" s="135">
        <v>42</v>
      </c>
      <c r="L261" s="135">
        <v>37</v>
      </c>
      <c r="M261" s="202">
        <v>29</v>
      </c>
      <c r="N261" s="203"/>
    </row>
    <row r="262" spans="1:14" s="131" customFormat="1" ht="12.75" customHeight="1">
      <c r="A262" s="134" t="s">
        <v>167</v>
      </c>
      <c r="B262" s="135">
        <v>80</v>
      </c>
      <c r="C262" s="135">
        <v>87</v>
      </c>
      <c r="D262" s="135">
        <v>116</v>
      </c>
      <c r="E262" s="135">
        <v>92</v>
      </c>
      <c r="F262" s="135">
        <v>82</v>
      </c>
      <c r="G262" s="135">
        <v>85</v>
      </c>
      <c r="H262" s="227">
        <v>91</v>
      </c>
      <c r="I262" s="135">
        <v>114</v>
      </c>
      <c r="J262" s="135">
        <v>118</v>
      </c>
      <c r="K262" s="135">
        <v>109</v>
      </c>
      <c r="L262" s="135">
        <v>94</v>
      </c>
      <c r="M262" s="202">
        <v>71</v>
      </c>
      <c r="N262" s="203"/>
    </row>
    <row r="263" spans="1:14" s="131" customFormat="1" ht="12.75" customHeight="1">
      <c r="A263" s="134" t="s">
        <v>168</v>
      </c>
      <c r="B263" s="135">
        <v>7</v>
      </c>
      <c r="C263" s="135">
        <v>6</v>
      </c>
      <c r="D263" s="135">
        <v>8</v>
      </c>
      <c r="E263" s="135">
        <v>4</v>
      </c>
      <c r="F263" s="135">
        <v>3</v>
      </c>
      <c r="G263" s="135">
        <v>2</v>
      </c>
      <c r="H263" s="227">
        <v>1</v>
      </c>
      <c r="I263" s="135">
        <v>1</v>
      </c>
      <c r="J263" s="135">
        <v>1</v>
      </c>
      <c r="K263" s="135">
        <v>1</v>
      </c>
      <c r="L263" s="135">
        <v>1</v>
      </c>
      <c r="M263" s="202">
        <v>2</v>
      </c>
      <c r="N263" s="203"/>
    </row>
    <row r="264" spans="1:14" s="131" customFormat="1" ht="12.75" customHeight="1">
      <c r="A264" s="134" t="s">
        <v>169</v>
      </c>
      <c r="B264" s="135">
        <v>109</v>
      </c>
      <c r="C264" s="135">
        <v>113</v>
      </c>
      <c r="D264" s="135">
        <v>116</v>
      </c>
      <c r="E264" s="135">
        <v>105</v>
      </c>
      <c r="F264" s="135">
        <v>88</v>
      </c>
      <c r="G264" s="135">
        <v>100</v>
      </c>
      <c r="H264" s="227">
        <v>116</v>
      </c>
      <c r="I264" s="135">
        <v>119</v>
      </c>
      <c r="J264" s="135">
        <v>118</v>
      </c>
      <c r="K264" s="135">
        <v>100</v>
      </c>
      <c r="L264" s="135">
        <v>88</v>
      </c>
      <c r="M264" s="202">
        <v>87</v>
      </c>
      <c r="N264" s="203"/>
    </row>
    <row r="265" spans="1:14" s="131" customFormat="1" ht="12.75" customHeight="1">
      <c r="A265" s="134" t="s">
        <v>170</v>
      </c>
      <c r="B265" s="135">
        <v>40</v>
      </c>
      <c r="C265" s="135">
        <v>41</v>
      </c>
      <c r="D265" s="135">
        <v>48</v>
      </c>
      <c r="E265" s="135">
        <v>35</v>
      </c>
      <c r="F265" s="135">
        <v>34</v>
      </c>
      <c r="G265" s="135">
        <v>38</v>
      </c>
      <c r="H265" s="227">
        <v>40</v>
      </c>
      <c r="I265" s="135">
        <v>43</v>
      </c>
      <c r="J265" s="135">
        <v>44</v>
      </c>
      <c r="K265" s="135">
        <v>36</v>
      </c>
      <c r="L265" s="135">
        <v>34</v>
      </c>
      <c r="M265" s="202">
        <v>29</v>
      </c>
      <c r="N265" s="203"/>
    </row>
    <row r="266" spans="1:14" s="131" customFormat="1" ht="12.75" customHeight="1">
      <c r="A266" s="134" t="s">
        <v>171</v>
      </c>
      <c r="B266" s="135">
        <v>9</v>
      </c>
      <c r="C266" s="135">
        <v>8</v>
      </c>
      <c r="D266" s="135">
        <v>12</v>
      </c>
      <c r="E266" s="135">
        <v>10</v>
      </c>
      <c r="F266" s="135">
        <v>7</v>
      </c>
      <c r="G266" s="135">
        <v>7</v>
      </c>
      <c r="H266" s="227">
        <v>6</v>
      </c>
      <c r="I266" s="135">
        <v>9</v>
      </c>
      <c r="J266" s="135">
        <v>8</v>
      </c>
      <c r="K266" s="135">
        <v>7</v>
      </c>
      <c r="L266" s="135">
        <v>8</v>
      </c>
      <c r="M266" s="202">
        <v>6</v>
      </c>
      <c r="N266" s="203"/>
    </row>
    <row r="267" spans="1:14" s="131" customFormat="1" ht="12.75" customHeight="1">
      <c r="A267" s="134" t="s">
        <v>172</v>
      </c>
      <c r="B267" s="259"/>
      <c r="C267" s="135">
        <v>1</v>
      </c>
      <c r="D267" s="135">
        <v>2</v>
      </c>
      <c r="E267" s="135">
        <v>3</v>
      </c>
      <c r="F267" s="135">
        <v>1</v>
      </c>
      <c r="G267" s="135">
        <v>1</v>
      </c>
      <c r="H267" s="227">
        <v>3</v>
      </c>
      <c r="I267" s="135">
        <v>3</v>
      </c>
      <c r="J267" s="135">
        <v>2</v>
      </c>
      <c r="K267" s="135">
        <v>2</v>
      </c>
      <c r="L267" s="135">
        <v>1</v>
      </c>
      <c r="M267" s="202">
        <v>1</v>
      </c>
      <c r="N267" s="203"/>
    </row>
    <row r="268" spans="1:14" s="131" customFormat="1" ht="12.75" customHeight="1">
      <c r="A268" s="134" t="s">
        <v>173</v>
      </c>
      <c r="B268" s="135">
        <v>3</v>
      </c>
      <c r="C268" s="135">
        <v>3</v>
      </c>
      <c r="D268" s="135">
        <v>2</v>
      </c>
      <c r="E268" s="135">
        <v>4</v>
      </c>
      <c r="F268" s="135">
        <v>4</v>
      </c>
      <c r="G268" s="135">
        <v>2</v>
      </c>
      <c r="H268" s="227">
        <v>2</v>
      </c>
      <c r="I268" s="135">
        <v>4</v>
      </c>
      <c r="J268" s="135">
        <v>4</v>
      </c>
      <c r="K268" s="135">
        <v>3</v>
      </c>
      <c r="L268" s="135">
        <v>5</v>
      </c>
      <c r="M268" s="202">
        <v>4</v>
      </c>
      <c r="N268" s="203"/>
    </row>
    <row r="269" spans="1:14" s="131" customFormat="1" ht="12.75" customHeight="1">
      <c r="A269" s="134" t="s">
        <v>174</v>
      </c>
      <c r="B269" s="135">
        <v>12</v>
      </c>
      <c r="C269" s="135">
        <v>10</v>
      </c>
      <c r="D269" s="135">
        <v>14</v>
      </c>
      <c r="E269" s="135">
        <v>11</v>
      </c>
      <c r="F269" s="135">
        <v>6</v>
      </c>
      <c r="G269" s="135">
        <v>5</v>
      </c>
      <c r="H269" s="227">
        <v>6</v>
      </c>
      <c r="I269" s="135">
        <v>10</v>
      </c>
      <c r="J269" s="135">
        <v>9</v>
      </c>
      <c r="K269" s="135">
        <v>9</v>
      </c>
      <c r="L269" s="135">
        <v>8</v>
      </c>
      <c r="M269" s="202">
        <v>8</v>
      </c>
      <c r="N269" s="203"/>
    </row>
    <row r="270" spans="1:14" s="131" customFormat="1" ht="12.75" customHeight="1">
      <c r="A270" s="134" t="s">
        <v>175</v>
      </c>
      <c r="B270" s="135">
        <v>30</v>
      </c>
      <c r="C270" s="135">
        <v>32</v>
      </c>
      <c r="D270" s="135">
        <v>33</v>
      </c>
      <c r="E270" s="135">
        <v>26</v>
      </c>
      <c r="F270" s="135">
        <v>28</v>
      </c>
      <c r="G270" s="135">
        <v>33</v>
      </c>
      <c r="H270" s="227">
        <v>34</v>
      </c>
      <c r="I270" s="135">
        <v>43</v>
      </c>
      <c r="J270" s="135">
        <v>34</v>
      </c>
      <c r="K270" s="135">
        <v>34</v>
      </c>
      <c r="L270" s="135">
        <v>28</v>
      </c>
      <c r="M270" s="202">
        <v>25</v>
      </c>
      <c r="N270" s="203"/>
    </row>
    <row r="271" spans="1:14" s="131" customFormat="1" ht="12.75" customHeight="1">
      <c r="A271" s="134" t="s">
        <v>176</v>
      </c>
      <c r="B271" s="135">
        <v>2</v>
      </c>
      <c r="C271" s="135">
        <v>2</v>
      </c>
      <c r="D271" s="135">
        <v>3</v>
      </c>
      <c r="E271" s="135">
        <v>2</v>
      </c>
      <c r="F271" s="135">
        <v>2</v>
      </c>
      <c r="G271" s="135">
        <v>1</v>
      </c>
      <c r="H271" s="227">
        <v>1</v>
      </c>
      <c r="I271" s="135">
        <v>1</v>
      </c>
      <c r="J271" s="135">
        <v>2</v>
      </c>
      <c r="K271" s="135">
        <v>1</v>
      </c>
      <c r="L271" s="135">
        <v>0</v>
      </c>
      <c r="M271" s="262"/>
      <c r="N271" s="203"/>
    </row>
    <row r="272" spans="1:14" s="131" customFormat="1" ht="12.75" customHeight="1">
      <c r="A272" s="134" t="s">
        <v>177</v>
      </c>
      <c r="B272" s="135">
        <v>28</v>
      </c>
      <c r="C272" s="135">
        <v>28</v>
      </c>
      <c r="D272" s="135">
        <v>29</v>
      </c>
      <c r="E272" s="135">
        <v>25</v>
      </c>
      <c r="F272" s="135">
        <v>22</v>
      </c>
      <c r="G272" s="135">
        <v>24</v>
      </c>
      <c r="H272" s="227">
        <v>27</v>
      </c>
      <c r="I272" s="135">
        <v>26</v>
      </c>
      <c r="J272" s="135">
        <v>22</v>
      </c>
      <c r="K272" s="135">
        <v>23</v>
      </c>
      <c r="L272" s="135">
        <v>26</v>
      </c>
      <c r="M272" s="202">
        <v>24</v>
      </c>
      <c r="N272" s="203"/>
    </row>
    <row r="273" spans="1:14" s="131" customFormat="1" ht="12.75" customHeight="1">
      <c r="A273" s="134" t="s">
        <v>178</v>
      </c>
      <c r="B273" s="259"/>
      <c r="C273" s="259"/>
      <c r="D273" s="259"/>
      <c r="E273" s="259"/>
      <c r="F273" s="259"/>
      <c r="G273" s="259"/>
      <c r="H273" s="263"/>
      <c r="I273" s="259"/>
      <c r="J273" s="259"/>
      <c r="K273" s="259"/>
      <c r="L273" s="259"/>
      <c r="M273" s="262"/>
      <c r="N273" s="203"/>
    </row>
    <row r="274" spans="1:14" s="131" customFormat="1" ht="12.75" customHeight="1">
      <c r="A274" s="134" t="s">
        <v>179</v>
      </c>
      <c r="B274" s="135">
        <v>3</v>
      </c>
      <c r="C274" s="135">
        <v>5</v>
      </c>
      <c r="D274" s="135">
        <v>5</v>
      </c>
      <c r="E274" s="135">
        <v>1</v>
      </c>
      <c r="F274" s="135">
        <v>3</v>
      </c>
      <c r="G274" s="135">
        <v>1</v>
      </c>
      <c r="H274" s="227">
        <v>4</v>
      </c>
      <c r="I274" s="135">
        <v>6</v>
      </c>
      <c r="J274" s="135">
        <v>7</v>
      </c>
      <c r="K274" s="135">
        <v>8</v>
      </c>
      <c r="L274" s="135">
        <v>5</v>
      </c>
      <c r="M274" s="202">
        <v>3</v>
      </c>
      <c r="N274" s="203"/>
    </row>
    <row r="275" spans="1:14" s="131" customFormat="1" ht="12.75" customHeight="1">
      <c r="A275" s="134" t="s">
        <v>180</v>
      </c>
      <c r="B275" s="135">
        <v>34</v>
      </c>
      <c r="C275" s="135">
        <v>34</v>
      </c>
      <c r="D275" s="135">
        <v>41</v>
      </c>
      <c r="E275" s="135">
        <v>45</v>
      </c>
      <c r="F275" s="135">
        <v>41</v>
      </c>
      <c r="G275" s="135">
        <v>35</v>
      </c>
      <c r="H275" s="227">
        <v>33</v>
      </c>
      <c r="I275" s="135">
        <v>41</v>
      </c>
      <c r="J275" s="135">
        <v>33</v>
      </c>
      <c r="K275" s="135">
        <v>36</v>
      </c>
      <c r="L275" s="135">
        <v>32</v>
      </c>
      <c r="M275" s="202">
        <v>32</v>
      </c>
      <c r="N275" s="203"/>
    </row>
    <row r="276" spans="1:14" s="131" customFormat="1" ht="12.75" customHeight="1">
      <c r="A276" s="134" t="s">
        <v>181</v>
      </c>
      <c r="B276" s="135">
        <v>3</v>
      </c>
      <c r="C276" s="135">
        <v>2</v>
      </c>
      <c r="D276" s="135">
        <v>3</v>
      </c>
      <c r="E276" s="135">
        <v>2</v>
      </c>
      <c r="F276" s="135">
        <v>1</v>
      </c>
      <c r="G276" s="259"/>
      <c r="H276" s="227">
        <v>3</v>
      </c>
      <c r="I276" s="135">
        <v>3</v>
      </c>
      <c r="J276" s="135">
        <v>3</v>
      </c>
      <c r="K276" s="135">
        <v>2</v>
      </c>
      <c r="L276" s="135">
        <v>2</v>
      </c>
      <c r="M276" s="202">
        <v>5</v>
      </c>
      <c r="N276" s="203"/>
    </row>
    <row r="277" spans="1:14" s="131" customFormat="1" ht="12.75" customHeight="1">
      <c r="A277" s="134" t="s">
        <v>182</v>
      </c>
      <c r="B277" s="135">
        <v>6</v>
      </c>
      <c r="C277" s="135">
        <v>6</v>
      </c>
      <c r="D277" s="135">
        <v>6</v>
      </c>
      <c r="E277" s="135">
        <v>7</v>
      </c>
      <c r="F277" s="135">
        <v>5</v>
      </c>
      <c r="G277" s="135">
        <v>6</v>
      </c>
      <c r="H277" s="227">
        <v>3</v>
      </c>
      <c r="I277" s="135">
        <v>5</v>
      </c>
      <c r="J277" s="135">
        <v>6</v>
      </c>
      <c r="K277" s="135">
        <v>7</v>
      </c>
      <c r="L277" s="135">
        <v>10</v>
      </c>
      <c r="M277" s="202">
        <v>5</v>
      </c>
      <c r="N277" s="203"/>
    </row>
    <row r="278" spans="1:14" s="131" customFormat="1" ht="12.75" customHeight="1">
      <c r="A278" s="134" t="s">
        <v>183</v>
      </c>
      <c r="B278" s="135">
        <v>22</v>
      </c>
      <c r="C278" s="135">
        <v>22</v>
      </c>
      <c r="D278" s="135">
        <v>27</v>
      </c>
      <c r="E278" s="135">
        <v>19</v>
      </c>
      <c r="F278" s="135">
        <v>19</v>
      </c>
      <c r="G278" s="135">
        <v>21</v>
      </c>
      <c r="H278" s="227">
        <v>23</v>
      </c>
      <c r="I278" s="135">
        <v>23</v>
      </c>
      <c r="J278" s="135">
        <v>23</v>
      </c>
      <c r="K278" s="135">
        <v>27</v>
      </c>
      <c r="L278" s="135">
        <v>29</v>
      </c>
      <c r="M278" s="202">
        <v>27</v>
      </c>
      <c r="N278" s="203"/>
    </row>
    <row r="279" spans="1:14" s="131" customFormat="1" ht="12.75" customHeight="1">
      <c r="A279" s="134" t="s">
        <v>184</v>
      </c>
      <c r="B279" s="135">
        <v>554</v>
      </c>
      <c r="C279" s="135">
        <v>603</v>
      </c>
      <c r="D279" s="135">
        <v>730</v>
      </c>
      <c r="E279" s="135">
        <v>686</v>
      </c>
      <c r="F279" s="135">
        <v>631</v>
      </c>
      <c r="G279" s="135">
        <v>610</v>
      </c>
      <c r="H279" s="227">
        <v>593</v>
      </c>
      <c r="I279" s="135">
        <v>559</v>
      </c>
      <c r="J279" s="135">
        <v>570</v>
      </c>
      <c r="K279" s="135">
        <v>542</v>
      </c>
      <c r="L279" s="135">
        <v>503</v>
      </c>
      <c r="M279" s="202">
        <v>464</v>
      </c>
      <c r="N279" s="203"/>
    </row>
    <row r="280" spans="1:14" s="131" customFormat="1" ht="12.75" customHeight="1">
      <c r="A280" s="216" t="s">
        <v>185</v>
      </c>
      <c r="B280" s="217">
        <v>102</v>
      </c>
      <c r="C280" s="217">
        <v>106</v>
      </c>
      <c r="D280" s="217">
        <v>111</v>
      </c>
      <c r="E280" s="217">
        <v>98</v>
      </c>
      <c r="F280" s="217">
        <v>88</v>
      </c>
      <c r="G280" s="217">
        <v>89</v>
      </c>
      <c r="H280" s="228">
        <v>87</v>
      </c>
      <c r="I280" s="217">
        <v>85</v>
      </c>
      <c r="J280" s="217">
        <v>98</v>
      </c>
      <c r="K280" s="217">
        <v>95</v>
      </c>
      <c r="L280" s="217">
        <v>85</v>
      </c>
      <c r="M280" s="220">
        <v>72</v>
      </c>
      <c r="N280" s="204"/>
    </row>
    <row r="281" spans="1:14" s="167" customFormat="1" ht="12.75" customHeight="1">
      <c r="A281" s="221" t="s">
        <v>7</v>
      </c>
      <c r="B281" s="229">
        <v>1201</v>
      </c>
      <c r="C281" s="229">
        <v>1281</v>
      </c>
      <c r="D281" s="229">
        <v>1496</v>
      </c>
      <c r="E281" s="229">
        <v>1333</v>
      </c>
      <c r="F281" s="229">
        <v>1205</v>
      </c>
      <c r="G281" s="229">
        <v>1207</v>
      </c>
      <c r="H281" s="229">
        <v>1240</v>
      </c>
      <c r="I281" s="229">
        <v>1260</v>
      </c>
      <c r="J281" s="229">
        <v>1269</v>
      </c>
      <c r="K281" s="229">
        <v>1179</v>
      </c>
      <c r="L281" s="229">
        <v>1073</v>
      </c>
      <c r="M281" s="230">
        <v>951</v>
      </c>
      <c r="N281" s="206"/>
    </row>
    <row r="283" spans="1:13" ht="21.75" customHeight="1">
      <c r="A283" s="307" t="s">
        <v>199</v>
      </c>
      <c r="B283" s="307"/>
      <c r="C283" s="307"/>
      <c r="D283" s="307"/>
      <c r="E283" s="307"/>
      <c r="F283" s="307"/>
      <c r="G283" s="307"/>
      <c r="H283" s="307"/>
      <c r="I283" s="307"/>
      <c r="J283" s="307"/>
      <c r="K283" s="307"/>
      <c r="L283" s="307"/>
      <c r="M283" s="307"/>
    </row>
    <row r="284" spans="1:14" s="132" customFormat="1" ht="30.75" customHeight="1">
      <c r="A284" s="133" t="s">
        <v>79</v>
      </c>
      <c r="B284" s="191" t="s">
        <v>17</v>
      </c>
      <c r="C284" s="191" t="s">
        <v>18</v>
      </c>
      <c r="D284" s="191" t="s">
        <v>19</v>
      </c>
      <c r="E284" s="191" t="s">
        <v>20</v>
      </c>
      <c r="F284" s="191" t="s">
        <v>21</v>
      </c>
      <c r="G284" s="191" t="s">
        <v>22</v>
      </c>
      <c r="H284" s="191" t="s">
        <v>23</v>
      </c>
      <c r="I284" s="191" t="s">
        <v>24</v>
      </c>
      <c r="J284" s="191" t="s">
        <v>25</v>
      </c>
      <c r="K284" s="191" t="s">
        <v>26</v>
      </c>
      <c r="L284" s="191" t="s">
        <v>27</v>
      </c>
      <c r="M284" s="192" t="s">
        <v>28</v>
      </c>
      <c r="N284" s="193"/>
    </row>
    <row r="285" spans="1:14" s="132" customFormat="1" ht="12.75" customHeight="1">
      <c r="A285" s="194" t="s">
        <v>143</v>
      </c>
      <c r="B285" s="197"/>
      <c r="C285" s="197"/>
      <c r="D285" s="197"/>
      <c r="E285" s="197"/>
      <c r="F285" s="197"/>
      <c r="G285" s="197"/>
      <c r="H285" s="226"/>
      <c r="I285" s="197"/>
      <c r="J285" s="197"/>
      <c r="K285" s="197"/>
      <c r="L285" s="197"/>
      <c r="M285" s="198"/>
      <c r="N285" s="199"/>
    </row>
    <row r="286" spans="1:14" s="132" customFormat="1" ht="12.75" customHeight="1">
      <c r="A286" s="194" t="s">
        <v>144</v>
      </c>
      <c r="B286" s="197"/>
      <c r="C286" s="197"/>
      <c r="D286" s="197"/>
      <c r="E286" s="197"/>
      <c r="F286" s="197"/>
      <c r="G286" s="197"/>
      <c r="H286" s="226"/>
      <c r="I286" s="197"/>
      <c r="J286" s="197"/>
      <c r="K286" s="197"/>
      <c r="L286" s="197"/>
      <c r="M286" s="198"/>
      <c r="N286" s="199"/>
    </row>
    <row r="287" spans="1:14" s="132" customFormat="1" ht="12.75" customHeight="1">
      <c r="A287" s="194" t="s">
        <v>145</v>
      </c>
      <c r="B287" s="197"/>
      <c r="C287" s="197"/>
      <c r="D287" s="197"/>
      <c r="E287" s="197"/>
      <c r="F287" s="197"/>
      <c r="G287" s="197"/>
      <c r="H287" s="226"/>
      <c r="I287" s="197"/>
      <c r="J287" s="197"/>
      <c r="K287" s="197"/>
      <c r="L287" s="197"/>
      <c r="M287" s="198"/>
      <c r="N287" s="199"/>
    </row>
    <row r="288" spans="1:14" s="132" customFormat="1" ht="12.75" customHeight="1">
      <c r="A288" s="194" t="s">
        <v>146</v>
      </c>
      <c r="B288" s="197"/>
      <c r="C288" s="197"/>
      <c r="D288" s="197"/>
      <c r="E288" s="197"/>
      <c r="F288" s="197"/>
      <c r="G288" s="197"/>
      <c r="H288" s="226"/>
      <c r="I288" s="197"/>
      <c r="J288" s="197"/>
      <c r="K288" s="197"/>
      <c r="L288" s="197"/>
      <c r="M288" s="198"/>
      <c r="N288" s="201"/>
    </row>
    <row r="289" spans="1:14" s="132" customFormat="1" ht="12.75" customHeight="1">
      <c r="A289" s="194" t="s">
        <v>147</v>
      </c>
      <c r="B289" s="197"/>
      <c r="C289" s="197"/>
      <c r="D289" s="197"/>
      <c r="E289" s="197"/>
      <c r="F289" s="197"/>
      <c r="G289" s="197"/>
      <c r="H289" s="226"/>
      <c r="I289" s="197"/>
      <c r="J289" s="197"/>
      <c r="K289" s="197"/>
      <c r="L289" s="197"/>
      <c r="M289" s="198"/>
      <c r="N289" s="199"/>
    </row>
    <row r="290" spans="1:14" s="132" customFormat="1" ht="12.75" customHeight="1">
      <c r="A290" s="194" t="s">
        <v>148</v>
      </c>
      <c r="B290" s="197"/>
      <c r="C290" s="197"/>
      <c r="D290" s="197"/>
      <c r="E290" s="197"/>
      <c r="F290" s="197"/>
      <c r="G290" s="197"/>
      <c r="H290" s="226"/>
      <c r="I290" s="197"/>
      <c r="J290" s="197"/>
      <c r="K290" s="197"/>
      <c r="L290" s="197"/>
      <c r="M290" s="198"/>
      <c r="N290" s="201"/>
    </row>
    <row r="291" spans="1:14" s="132" customFormat="1" ht="12.75" customHeight="1">
      <c r="A291" s="194" t="s">
        <v>149</v>
      </c>
      <c r="B291" s="195">
        <v>4</v>
      </c>
      <c r="C291" s="195">
        <v>4</v>
      </c>
      <c r="D291" s="195">
        <v>4</v>
      </c>
      <c r="E291" s="195">
        <v>3</v>
      </c>
      <c r="F291" s="195">
        <v>4</v>
      </c>
      <c r="G291" s="195">
        <v>6</v>
      </c>
      <c r="H291" s="196">
        <v>5</v>
      </c>
      <c r="I291" s="195">
        <v>4</v>
      </c>
      <c r="J291" s="195">
        <v>8</v>
      </c>
      <c r="K291" s="195">
        <v>9</v>
      </c>
      <c r="L291" s="195">
        <v>8</v>
      </c>
      <c r="M291" s="200">
        <v>8</v>
      </c>
      <c r="N291" s="201"/>
    </row>
    <row r="292" spans="1:14" s="132" customFormat="1" ht="12.75" customHeight="1">
      <c r="A292" s="194" t="s">
        <v>150</v>
      </c>
      <c r="B292" s="195">
        <v>2</v>
      </c>
      <c r="C292" s="195">
        <v>2</v>
      </c>
      <c r="D292" s="195">
        <v>3</v>
      </c>
      <c r="E292" s="195">
        <v>1</v>
      </c>
      <c r="F292" s="195">
        <v>1</v>
      </c>
      <c r="G292" s="195">
        <v>2</v>
      </c>
      <c r="H292" s="196">
        <v>2</v>
      </c>
      <c r="I292" s="195">
        <v>1</v>
      </c>
      <c r="J292" s="195">
        <v>0</v>
      </c>
      <c r="K292" s="197"/>
      <c r="L292" s="197"/>
      <c r="M292" s="198"/>
      <c r="N292" s="201"/>
    </row>
    <row r="293" spans="1:14" s="132" customFormat="1" ht="12.75" customHeight="1">
      <c r="A293" s="194" t="s">
        <v>151</v>
      </c>
      <c r="B293" s="195">
        <v>26</v>
      </c>
      <c r="C293" s="195">
        <v>23</v>
      </c>
      <c r="D293" s="195">
        <v>28</v>
      </c>
      <c r="E293" s="195">
        <v>22</v>
      </c>
      <c r="F293" s="195">
        <v>15</v>
      </c>
      <c r="G293" s="195">
        <v>24</v>
      </c>
      <c r="H293" s="196">
        <v>33</v>
      </c>
      <c r="I293" s="195">
        <v>30</v>
      </c>
      <c r="J293" s="195">
        <v>31</v>
      </c>
      <c r="K293" s="195">
        <v>24</v>
      </c>
      <c r="L293" s="195">
        <v>19</v>
      </c>
      <c r="M293" s="200">
        <v>21</v>
      </c>
      <c r="N293" s="201"/>
    </row>
    <row r="294" spans="1:14" s="132" customFormat="1" ht="12.75" customHeight="1">
      <c r="A294" s="194" t="s">
        <v>152</v>
      </c>
      <c r="B294" s="197"/>
      <c r="C294" s="197"/>
      <c r="D294" s="195">
        <v>1</v>
      </c>
      <c r="E294" s="195"/>
      <c r="F294" s="197"/>
      <c r="G294" s="197"/>
      <c r="H294" s="196">
        <v>1</v>
      </c>
      <c r="I294" s="195">
        <v>2</v>
      </c>
      <c r="J294" s="195">
        <v>2</v>
      </c>
      <c r="K294" s="195">
        <v>1</v>
      </c>
      <c r="L294" s="195">
        <v>0</v>
      </c>
      <c r="M294" s="198"/>
      <c r="N294" s="201"/>
    </row>
    <row r="295" spans="1:14" s="132" customFormat="1" ht="12.75" customHeight="1">
      <c r="A295" s="194" t="s">
        <v>153</v>
      </c>
      <c r="B295" s="197"/>
      <c r="C295" s="197"/>
      <c r="D295" s="195">
        <v>2</v>
      </c>
      <c r="E295" s="195"/>
      <c r="F295" s="197"/>
      <c r="G295" s="197"/>
      <c r="H295" s="226"/>
      <c r="I295" s="197"/>
      <c r="J295" s="197"/>
      <c r="K295" s="197"/>
      <c r="L295" s="197"/>
      <c r="M295" s="198"/>
      <c r="N295" s="201"/>
    </row>
    <row r="296" spans="1:14" s="132" customFormat="1" ht="12.75" customHeight="1">
      <c r="A296" s="194" t="s">
        <v>154</v>
      </c>
      <c r="B296" s="195"/>
      <c r="C296" s="195">
        <v>2</v>
      </c>
      <c r="D296" s="195">
        <v>2</v>
      </c>
      <c r="E296" s="195">
        <v>2</v>
      </c>
      <c r="F296" s="195">
        <v>1</v>
      </c>
      <c r="G296" s="195">
        <v>0</v>
      </c>
      <c r="H296" s="196">
        <v>1</v>
      </c>
      <c r="I296" s="195">
        <v>2</v>
      </c>
      <c r="J296" s="195">
        <v>2</v>
      </c>
      <c r="K296" s="195">
        <v>1</v>
      </c>
      <c r="L296" s="195">
        <v>0</v>
      </c>
      <c r="M296" s="198"/>
      <c r="N296" s="201"/>
    </row>
    <row r="297" spans="1:14" s="132" customFormat="1" ht="12.75" customHeight="1">
      <c r="A297" s="194" t="s">
        <v>155</v>
      </c>
      <c r="B297" s="195">
        <v>2</v>
      </c>
      <c r="C297" s="195">
        <v>2</v>
      </c>
      <c r="D297" s="195">
        <v>5</v>
      </c>
      <c r="E297" s="195">
        <v>5</v>
      </c>
      <c r="F297" s="195">
        <v>2</v>
      </c>
      <c r="G297" s="195">
        <v>2</v>
      </c>
      <c r="H297" s="196">
        <v>2</v>
      </c>
      <c r="I297" s="195">
        <v>3</v>
      </c>
      <c r="J297" s="195">
        <v>3</v>
      </c>
      <c r="K297" s="195">
        <v>3</v>
      </c>
      <c r="L297" s="195">
        <v>1</v>
      </c>
      <c r="M297" s="200">
        <v>0</v>
      </c>
      <c r="N297" s="201"/>
    </row>
    <row r="298" spans="1:14" s="132" customFormat="1" ht="12.75" customHeight="1">
      <c r="A298" s="194" t="s">
        <v>156</v>
      </c>
      <c r="B298" s="195">
        <v>7</v>
      </c>
      <c r="C298" s="195">
        <v>7</v>
      </c>
      <c r="D298" s="195">
        <v>8</v>
      </c>
      <c r="E298" s="195">
        <v>8</v>
      </c>
      <c r="F298" s="195">
        <v>9</v>
      </c>
      <c r="G298" s="195">
        <v>8</v>
      </c>
      <c r="H298" s="196">
        <v>9</v>
      </c>
      <c r="I298" s="195">
        <v>10</v>
      </c>
      <c r="J298" s="195">
        <v>11</v>
      </c>
      <c r="K298" s="195">
        <v>8</v>
      </c>
      <c r="L298" s="195">
        <v>6</v>
      </c>
      <c r="M298" s="200">
        <v>6</v>
      </c>
      <c r="N298" s="201"/>
    </row>
    <row r="299" spans="1:14" s="132" customFormat="1" ht="12.75" customHeight="1">
      <c r="A299" s="194" t="s">
        <v>157</v>
      </c>
      <c r="B299" s="195">
        <v>5</v>
      </c>
      <c r="C299" s="195">
        <v>4</v>
      </c>
      <c r="D299" s="195">
        <v>6</v>
      </c>
      <c r="E299" s="195">
        <v>2</v>
      </c>
      <c r="F299" s="195">
        <v>4</v>
      </c>
      <c r="G299" s="195">
        <v>2</v>
      </c>
      <c r="H299" s="196">
        <v>3</v>
      </c>
      <c r="I299" s="195">
        <v>3</v>
      </c>
      <c r="J299" s="195">
        <v>3</v>
      </c>
      <c r="K299" s="195">
        <v>6</v>
      </c>
      <c r="L299" s="195">
        <v>4</v>
      </c>
      <c r="M299" s="200">
        <v>3</v>
      </c>
      <c r="N299" s="201"/>
    </row>
    <row r="300" spans="1:14" s="132" customFormat="1" ht="12.75" customHeight="1">
      <c r="A300" s="194" t="s">
        <v>158</v>
      </c>
      <c r="B300" s="195">
        <v>1</v>
      </c>
      <c r="C300" s="195">
        <v>1</v>
      </c>
      <c r="D300" s="195">
        <v>2</v>
      </c>
      <c r="E300" s="195">
        <v>2</v>
      </c>
      <c r="F300" s="195">
        <v>2</v>
      </c>
      <c r="G300" s="195">
        <v>1</v>
      </c>
      <c r="H300" s="196">
        <v>1</v>
      </c>
      <c r="I300" s="195">
        <v>0</v>
      </c>
      <c r="J300" s="197"/>
      <c r="K300" s="197"/>
      <c r="L300" s="197"/>
      <c r="M300" s="198"/>
      <c r="N300" s="201"/>
    </row>
    <row r="301" spans="1:14" s="132" customFormat="1" ht="12.75" customHeight="1">
      <c r="A301" s="194" t="s">
        <v>159</v>
      </c>
      <c r="B301" s="195">
        <v>27</v>
      </c>
      <c r="C301" s="195">
        <v>29</v>
      </c>
      <c r="D301" s="195">
        <v>33</v>
      </c>
      <c r="E301" s="195">
        <v>32</v>
      </c>
      <c r="F301" s="195">
        <v>28</v>
      </c>
      <c r="G301" s="195">
        <v>33</v>
      </c>
      <c r="H301" s="196">
        <v>34</v>
      </c>
      <c r="I301" s="195">
        <v>42</v>
      </c>
      <c r="J301" s="195">
        <v>44</v>
      </c>
      <c r="K301" s="195">
        <v>35</v>
      </c>
      <c r="L301" s="195">
        <v>27</v>
      </c>
      <c r="M301" s="200">
        <v>25</v>
      </c>
      <c r="N301" s="201"/>
    </row>
    <row r="302" spans="1:14" s="132" customFormat="1" ht="12.75" customHeight="1">
      <c r="A302" s="194" t="s">
        <v>160</v>
      </c>
      <c r="B302" s="195">
        <v>3</v>
      </c>
      <c r="C302" s="195">
        <v>3</v>
      </c>
      <c r="D302" s="195">
        <v>4</v>
      </c>
      <c r="E302" s="195">
        <v>3</v>
      </c>
      <c r="F302" s="195">
        <v>3</v>
      </c>
      <c r="G302" s="195">
        <v>2</v>
      </c>
      <c r="H302" s="196">
        <v>4</v>
      </c>
      <c r="I302" s="195">
        <v>5</v>
      </c>
      <c r="J302" s="195">
        <v>4</v>
      </c>
      <c r="K302" s="195">
        <v>2</v>
      </c>
      <c r="L302" s="195">
        <v>3</v>
      </c>
      <c r="M302" s="200">
        <v>2</v>
      </c>
      <c r="N302" s="201"/>
    </row>
    <row r="303" spans="1:14" s="132" customFormat="1" ht="12.75" customHeight="1">
      <c r="A303" s="194" t="s">
        <v>161</v>
      </c>
      <c r="B303" s="195">
        <v>8</v>
      </c>
      <c r="C303" s="195">
        <v>10</v>
      </c>
      <c r="D303" s="195">
        <v>8</v>
      </c>
      <c r="E303" s="195">
        <v>14</v>
      </c>
      <c r="F303" s="195">
        <v>11</v>
      </c>
      <c r="G303" s="195">
        <v>16</v>
      </c>
      <c r="H303" s="196">
        <v>17</v>
      </c>
      <c r="I303" s="195">
        <v>13</v>
      </c>
      <c r="J303" s="195">
        <v>12</v>
      </c>
      <c r="K303" s="195">
        <v>12</v>
      </c>
      <c r="L303" s="195">
        <v>7</v>
      </c>
      <c r="M303" s="200">
        <v>5</v>
      </c>
      <c r="N303" s="201"/>
    </row>
    <row r="304" spans="1:14" s="132" customFormat="1" ht="12.75" customHeight="1">
      <c r="A304" s="194" t="s">
        <v>162</v>
      </c>
      <c r="B304" s="195">
        <v>3</v>
      </c>
      <c r="C304" s="195">
        <v>4</v>
      </c>
      <c r="D304" s="195">
        <v>3</v>
      </c>
      <c r="E304" s="195">
        <v>4</v>
      </c>
      <c r="F304" s="195">
        <v>4</v>
      </c>
      <c r="G304" s="195">
        <v>4</v>
      </c>
      <c r="H304" s="196">
        <v>1</v>
      </c>
      <c r="I304" s="195">
        <v>1</v>
      </c>
      <c r="J304" s="195">
        <v>1</v>
      </c>
      <c r="K304" s="197"/>
      <c r="L304" s="197"/>
      <c r="M304" s="198"/>
      <c r="N304" s="201"/>
    </row>
    <row r="305" spans="1:14" s="132" customFormat="1" ht="12.75" customHeight="1">
      <c r="A305" s="194" t="s">
        <v>163</v>
      </c>
      <c r="B305" s="195">
        <v>1</v>
      </c>
      <c r="C305" s="195">
        <v>1</v>
      </c>
      <c r="D305" s="195">
        <v>2</v>
      </c>
      <c r="E305" s="195">
        <v>1</v>
      </c>
      <c r="F305" s="195">
        <v>1</v>
      </c>
      <c r="G305" s="195">
        <v>1</v>
      </c>
      <c r="H305" s="196">
        <v>1</v>
      </c>
      <c r="I305" s="195">
        <v>1</v>
      </c>
      <c r="J305" s="197"/>
      <c r="K305" s="195">
        <v>2</v>
      </c>
      <c r="L305" s="195">
        <v>1</v>
      </c>
      <c r="M305" s="200">
        <v>1</v>
      </c>
      <c r="N305" s="201"/>
    </row>
    <row r="306" spans="1:14" s="131" customFormat="1" ht="12.75" customHeight="1">
      <c r="A306" s="134" t="s">
        <v>164</v>
      </c>
      <c r="B306" s="135">
        <v>29</v>
      </c>
      <c r="C306" s="135">
        <v>33</v>
      </c>
      <c r="D306" s="135">
        <v>41</v>
      </c>
      <c r="E306" s="135">
        <v>33</v>
      </c>
      <c r="F306" s="135">
        <v>26</v>
      </c>
      <c r="G306" s="135">
        <v>35</v>
      </c>
      <c r="H306" s="227">
        <v>30</v>
      </c>
      <c r="I306" s="135">
        <v>27</v>
      </c>
      <c r="J306" s="135">
        <v>26</v>
      </c>
      <c r="K306" s="135">
        <v>23</v>
      </c>
      <c r="L306" s="135">
        <v>24</v>
      </c>
      <c r="M306" s="202">
        <v>20</v>
      </c>
      <c r="N306" s="203"/>
    </row>
    <row r="307" spans="1:14" s="131" customFormat="1" ht="12.75" customHeight="1">
      <c r="A307" s="134" t="s">
        <v>165</v>
      </c>
      <c r="B307" s="135">
        <v>5</v>
      </c>
      <c r="C307" s="135">
        <v>4</v>
      </c>
      <c r="D307" s="135">
        <v>4</v>
      </c>
      <c r="E307" s="135">
        <v>2</v>
      </c>
      <c r="F307" s="135">
        <v>3</v>
      </c>
      <c r="G307" s="135">
        <v>3</v>
      </c>
      <c r="H307" s="227">
        <v>7</v>
      </c>
      <c r="I307" s="135">
        <v>6</v>
      </c>
      <c r="J307" s="135">
        <v>7</v>
      </c>
      <c r="K307" s="135">
        <v>5</v>
      </c>
      <c r="L307" s="135">
        <v>5</v>
      </c>
      <c r="M307" s="202">
        <v>3</v>
      </c>
      <c r="N307" s="204"/>
    </row>
    <row r="308" spans="1:14" s="131" customFormat="1" ht="12.75" customHeight="1">
      <c r="A308" s="134" t="s">
        <v>166</v>
      </c>
      <c r="B308" s="135">
        <v>66</v>
      </c>
      <c r="C308" s="135">
        <v>83</v>
      </c>
      <c r="D308" s="135">
        <v>90</v>
      </c>
      <c r="E308" s="135">
        <v>82</v>
      </c>
      <c r="F308" s="135">
        <v>79</v>
      </c>
      <c r="G308" s="135">
        <v>78</v>
      </c>
      <c r="H308" s="227">
        <v>86</v>
      </c>
      <c r="I308" s="135">
        <v>77</v>
      </c>
      <c r="J308" s="135">
        <v>80</v>
      </c>
      <c r="K308" s="135">
        <v>70</v>
      </c>
      <c r="L308" s="135">
        <v>57</v>
      </c>
      <c r="M308" s="202">
        <v>55</v>
      </c>
      <c r="N308" s="203"/>
    </row>
    <row r="309" spans="1:14" s="131" customFormat="1" ht="12.75" customHeight="1">
      <c r="A309" s="134" t="s">
        <v>167</v>
      </c>
      <c r="B309" s="135">
        <v>103</v>
      </c>
      <c r="C309" s="135">
        <v>99</v>
      </c>
      <c r="D309" s="135">
        <v>140</v>
      </c>
      <c r="E309" s="135">
        <v>112</v>
      </c>
      <c r="F309" s="135">
        <v>95</v>
      </c>
      <c r="G309" s="135">
        <v>104</v>
      </c>
      <c r="H309" s="227">
        <v>121</v>
      </c>
      <c r="I309" s="135">
        <v>118</v>
      </c>
      <c r="J309" s="135">
        <v>124</v>
      </c>
      <c r="K309" s="135">
        <v>98</v>
      </c>
      <c r="L309" s="135">
        <v>90</v>
      </c>
      <c r="M309" s="202">
        <v>96</v>
      </c>
      <c r="N309" s="203"/>
    </row>
    <row r="310" spans="1:14" s="131" customFormat="1" ht="12.75" customHeight="1">
      <c r="A310" s="134" t="s">
        <v>168</v>
      </c>
      <c r="B310" s="135">
        <v>7</v>
      </c>
      <c r="C310" s="135">
        <v>7</v>
      </c>
      <c r="D310" s="135">
        <v>10</v>
      </c>
      <c r="E310" s="135">
        <v>9</v>
      </c>
      <c r="F310" s="135">
        <v>7</v>
      </c>
      <c r="G310" s="135">
        <v>5</v>
      </c>
      <c r="H310" s="227">
        <v>5</v>
      </c>
      <c r="I310" s="135">
        <v>7</v>
      </c>
      <c r="J310" s="135">
        <v>6</v>
      </c>
      <c r="K310" s="135">
        <v>7</v>
      </c>
      <c r="L310" s="135">
        <v>7</v>
      </c>
      <c r="M310" s="202">
        <v>6</v>
      </c>
      <c r="N310" s="203"/>
    </row>
    <row r="311" spans="1:14" s="131" customFormat="1" ht="12.75" customHeight="1">
      <c r="A311" s="134" t="s">
        <v>169</v>
      </c>
      <c r="B311" s="135">
        <v>137</v>
      </c>
      <c r="C311" s="135">
        <v>125</v>
      </c>
      <c r="D311" s="135">
        <v>145</v>
      </c>
      <c r="E311" s="135">
        <v>129</v>
      </c>
      <c r="F311" s="135">
        <v>118</v>
      </c>
      <c r="G311" s="135">
        <v>140</v>
      </c>
      <c r="H311" s="227">
        <v>155</v>
      </c>
      <c r="I311" s="135">
        <v>127</v>
      </c>
      <c r="J311" s="135">
        <v>131</v>
      </c>
      <c r="K311" s="135">
        <v>126</v>
      </c>
      <c r="L311" s="135">
        <v>127</v>
      </c>
      <c r="M311" s="202">
        <v>112</v>
      </c>
      <c r="N311" s="203"/>
    </row>
    <row r="312" spans="1:14" s="131" customFormat="1" ht="12.75" customHeight="1">
      <c r="A312" s="134" t="s">
        <v>170</v>
      </c>
      <c r="B312" s="135">
        <v>47</v>
      </c>
      <c r="C312" s="135">
        <v>46</v>
      </c>
      <c r="D312" s="135">
        <v>61</v>
      </c>
      <c r="E312" s="135">
        <v>52</v>
      </c>
      <c r="F312" s="135">
        <v>48</v>
      </c>
      <c r="G312" s="135">
        <v>48</v>
      </c>
      <c r="H312" s="227">
        <v>56</v>
      </c>
      <c r="I312" s="135">
        <v>47</v>
      </c>
      <c r="J312" s="135">
        <v>39</v>
      </c>
      <c r="K312" s="135">
        <v>38</v>
      </c>
      <c r="L312" s="135">
        <v>39</v>
      </c>
      <c r="M312" s="202">
        <v>35</v>
      </c>
      <c r="N312" s="203"/>
    </row>
    <row r="313" spans="1:14" s="131" customFormat="1" ht="12.75" customHeight="1">
      <c r="A313" s="134" t="s">
        <v>171</v>
      </c>
      <c r="B313" s="135">
        <v>14</v>
      </c>
      <c r="C313" s="135">
        <v>10</v>
      </c>
      <c r="D313" s="135">
        <v>20</v>
      </c>
      <c r="E313" s="135">
        <v>12</v>
      </c>
      <c r="F313" s="135">
        <v>10</v>
      </c>
      <c r="G313" s="135">
        <v>11</v>
      </c>
      <c r="H313" s="227">
        <v>11</v>
      </c>
      <c r="I313" s="135">
        <v>13</v>
      </c>
      <c r="J313" s="135">
        <v>15</v>
      </c>
      <c r="K313" s="135">
        <v>12</v>
      </c>
      <c r="L313" s="135">
        <v>14</v>
      </c>
      <c r="M313" s="202">
        <v>11</v>
      </c>
      <c r="N313" s="203"/>
    </row>
    <row r="314" spans="1:14" s="131" customFormat="1" ht="12.75" customHeight="1">
      <c r="A314" s="134" t="s">
        <v>172</v>
      </c>
      <c r="B314" s="135">
        <v>1</v>
      </c>
      <c r="C314" s="135">
        <v>3</v>
      </c>
      <c r="D314" s="135">
        <v>4</v>
      </c>
      <c r="E314" s="135">
        <v>4</v>
      </c>
      <c r="F314" s="135">
        <v>3</v>
      </c>
      <c r="G314" s="135">
        <v>3</v>
      </c>
      <c r="H314" s="227">
        <v>3</v>
      </c>
      <c r="I314" s="135">
        <v>1</v>
      </c>
      <c r="J314" s="135">
        <v>0</v>
      </c>
      <c r="K314" s="179"/>
      <c r="L314" s="179"/>
      <c r="M314" s="205"/>
      <c r="N314" s="203"/>
    </row>
    <row r="315" spans="1:14" s="131" customFormat="1" ht="12.75" customHeight="1">
      <c r="A315" s="134" t="s">
        <v>173</v>
      </c>
      <c r="B315" s="135">
        <v>7</v>
      </c>
      <c r="C315" s="135">
        <v>7</v>
      </c>
      <c r="D315" s="135">
        <v>7</v>
      </c>
      <c r="E315" s="135">
        <v>6</v>
      </c>
      <c r="F315" s="135">
        <v>6</v>
      </c>
      <c r="G315" s="135">
        <v>6</v>
      </c>
      <c r="H315" s="227">
        <v>8</v>
      </c>
      <c r="I315" s="135">
        <v>4</v>
      </c>
      <c r="J315" s="135">
        <v>3</v>
      </c>
      <c r="K315" s="135">
        <v>3</v>
      </c>
      <c r="L315" s="135">
        <v>4</v>
      </c>
      <c r="M315" s="202">
        <v>3</v>
      </c>
      <c r="N315" s="203"/>
    </row>
    <row r="316" spans="1:14" s="131" customFormat="1" ht="12.75" customHeight="1">
      <c r="A316" s="134" t="s">
        <v>174</v>
      </c>
      <c r="B316" s="135">
        <v>13</v>
      </c>
      <c r="C316" s="135">
        <v>11</v>
      </c>
      <c r="D316" s="135">
        <v>13</v>
      </c>
      <c r="E316" s="135">
        <v>14</v>
      </c>
      <c r="F316" s="135">
        <v>13</v>
      </c>
      <c r="G316" s="135">
        <v>18</v>
      </c>
      <c r="H316" s="227">
        <v>12</v>
      </c>
      <c r="I316" s="135">
        <v>13</v>
      </c>
      <c r="J316" s="135">
        <v>13</v>
      </c>
      <c r="K316" s="135">
        <v>10</v>
      </c>
      <c r="L316" s="135">
        <v>15</v>
      </c>
      <c r="M316" s="202">
        <v>12</v>
      </c>
      <c r="N316" s="203"/>
    </row>
    <row r="317" spans="1:14" s="131" customFormat="1" ht="12.75" customHeight="1">
      <c r="A317" s="134" t="s">
        <v>175</v>
      </c>
      <c r="B317" s="135">
        <v>57</v>
      </c>
      <c r="C317" s="135">
        <v>54</v>
      </c>
      <c r="D317" s="135">
        <v>53</v>
      </c>
      <c r="E317" s="135">
        <v>49</v>
      </c>
      <c r="F317" s="135">
        <v>42</v>
      </c>
      <c r="G317" s="135">
        <v>57</v>
      </c>
      <c r="H317" s="227">
        <v>45</v>
      </c>
      <c r="I317" s="135">
        <v>38</v>
      </c>
      <c r="J317" s="135">
        <v>38</v>
      </c>
      <c r="K317" s="135">
        <v>35</v>
      </c>
      <c r="L317" s="135">
        <v>29</v>
      </c>
      <c r="M317" s="202">
        <v>29</v>
      </c>
      <c r="N317" s="203"/>
    </row>
    <row r="318" spans="1:14" s="131" customFormat="1" ht="12.75" customHeight="1">
      <c r="A318" s="134" t="s">
        <v>176</v>
      </c>
      <c r="B318" s="135">
        <v>2</v>
      </c>
      <c r="C318" s="135">
        <v>3</v>
      </c>
      <c r="D318" s="135">
        <v>2</v>
      </c>
      <c r="E318" s="135">
        <v>2</v>
      </c>
      <c r="F318" s="135">
        <v>2</v>
      </c>
      <c r="G318" s="135">
        <v>2</v>
      </c>
      <c r="H318" s="227">
        <v>2</v>
      </c>
      <c r="I318" s="135">
        <v>1</v>
      </c>
      <c r="J318" s="179"/>
      <c r="K318" s="135">
        <v>1</v>
      </c>
      <c r="L318" s="135">
        <v>2</v>
      </c>
      <c r="M318" s="202">
        <v>1</v>
      </c>
      <c r="N318" s="203"/>
    </row>
    <row r="319" spans="1:14" s="131" customFormat="1" ht="12.75" customHeight="1">
      <c r="A319" s="134" t="s">
        <v>177</v>
      </c>
      <c r="B319" s="135">
        <v>49</v>
      </c>
      <c r="C319" s="135">
        <v>46</v>
      </c>
      <c r="D319" s="135">
        <v>56</v>
      </c>
      <c r="E319" s="135">
        <v>41</v>
      </c>
      <c r="F319" s="135">
        <v>36</v>
      </c>
      <c r="G319" s="135">
        <v>45</v>
      </c>
      <c r="H319" s="227">
        <v>45</v>
      </c>
      <c r="I319" s="135">
        <v>40</v>
      </c>
      <c r="J319" s="135">
        <v>41</v>
      </c>
      <c r="K319" s="135">
        <v>35</v>
      </c>
      <c r="L319" s="135">
        <v>30</v>
      </c>
      <c r="M319" s="202">
        <v>23</v>
      </c>
      <c r="N319" s="203"/>
    </row>
    <row r="320" spans="1:14" s="131" customFormat="1" ht="12.75" customHeight="1">
      <c r="A320" s="134" t="s">
        <v>178</v>
      </c>
      <c r="B320" s="179"/>
      <c r="C320" s="135">
        <v>1</v>
      </c>
      <c r="D320" s="135">
        <v>1</v>
      </c>
      <c r="E320" s="179"/>
      <c r="F320" s="179"/>
      <c r="G320" s="179"/>
      <c r="H320" s="227">
        <v>1</v>
      </c>
      <c r="I320" s="135">
        <v>1</v>
      </c>
      <c r="J320" s="135">
        <v>1</v>
      </c>
      <c r="K320" s="179"/>
      <c r="L320" s="179"/>
      <c r="M320" s="202">
        <v>1</v>
      </c>
      <c r="N320" s="203"/>
    </row>
    <row r="321" spans="1:14" s="131" customFormat="1" ht="12.75" customHeight="1">
      <c r="A321" s="134" t="s">
        <v>179</v>
      </c>
      <c r="B321" s="135">
        <v>5</v>
      </c>
      <c r="C321" s="135">
        <v>6</v>
      </c>
      <c r="D321" s="135">
        <v>6</v>
      </c>
      <c r="E321" s="135">
        <v>6</v>
      </c>
      <c r="F321" s="135">
        <v>7</v>
      </c>
      <c r="G321" s="135">
        <v>7</v>
      </c>
      <c r="H321" s="227">
        <v>6</v>
      </c>
      <c r="I321" s="135">
        <v>4</v>
      </c>
      <c r="J321" s="135">
        <v>5</v>
      </c>
      <c r="K321" s="135">
        <v>6</v>
      </c>
      <c r="L321" s="135">
        <v>6</v>
      </c>
      <c r="M321" s="202">
        <v>2</v>
      </c>
      <c r="N321" s="203"/>
    </row>
    <row r="322" spans="1:14" s="131" customFormat="1" ht="12.75" customHeight="1">
      <c r="A322" s="134" t="s">
        <v>180</v>
      </c>
      <c r="B322" s="135">
        <v>54</v>
      </c>
      <c r="C322" s="135">
        <v>54</v>
      </c>
      <c r="D322" s="135">
        <v>65</v>
      </c>
      <c r="E322" s="135">
        <v>53</v>
      </c>
      <c r="F322" s="135">
        <v>52</v>
      </c>
      <c r="G322" s="135">
        <v>48</v>
      </c>
      <c r="H322" s="227">
        <v>53</v>
      </c>
      <c r="I322" s="135">
        <v>45</v>
      </c>
      <c r="J322" s="135">
        <v>39</v>
      </c>
      <c r="K322" s="135">
        <v>35</v>
      </c>
      <c r="L322" s="135">
        <v>34</v>
      </c>
      <c r="M322" s="202">
        <v>36</v>
      </c>
      <c r="N322" s="203"/>
    </row>
    <row r="323" spans="1:14" s="131" customFormat="1" ht="12.75" customHeight="1">
      <c r="A323" s="134" t="s">
        <v>181</v>
      </c>
      <c r="B323" s="135">
        <v>2</v>
      </c>
      <c r="C323" s="135">
        <v>2</v>
      </c>
      <c r="D323" s="135">
        <v>3</v>
      </c>
      <c r="E323" s="135">
        <v>2</v>
      </c>
      <c r="F323" s="135">
        <v>1</v>
      </c>
      <c r="G323" s="135">
        <v>1</v>
      </c>
      <c r="H323" s="253"/>
      <c r="I323" s="179"/>
      <c r="J323" s="135">
        <v>2</v>
      </c>
      <c r="K323" s="135">
        <v>2</v>
      </c>
      <c r="L323" s="135">
        <v>4</v>
      </c>
      <c r="M323" s="202">
        <v>2</v>
      </c>
      <c r="N323" s="203"/>
    </row>
    <row r="324" spans="1:14" s="131" customFormat="1" ht="12.75" customHeight="1">
      <c r="A324" s="134" t="s">
        <v>182</v>
      </c>
      <c r="B324" s="135">
        <v>8</v>
      </c>
      <c r="C324" s="135">
        <v>9</v>
      </c>
      <c r="D324" s="135">
        <v>13</v>
      </c>
      <c r="E324" s="135">
        <v>12</v>
      </c>
      <c r="F324" s="135">
        <v>10</v>
      </c>
      <c r="G324" s="135">
        <v>8</v>
      </c>
      <c r="H324" s="227">
        <v>10</v>
      </c>
      <c r="I324" s="135">
        <v>11</v>
      </c>
      <c r="J324" s="135">
        <v>12</v>
      </c>
      <c r="K324" s="135">
        <v>9</v>
      </c>
      <c r="L324" s="135">
        <v>8</v>
      </c>
      <c r="M324" s="202">
        <v>8</v>
      </c>
      <c r="N324" s="203"/>
    </row>
    <row r="325" spans="1:14" s="131" customFormat="1" ht="12.75" customHeight="1">
      <c r="A325" s="134" t="s">
        <v>183</v>
      </c>
      <c r="B325" s="135">
        <v>45</v>
      </c>
      <c r="C325" s="135">
        <v>44</v>
      </c>
      <c r="D325" s="135">
        <v>47</v>
      </c>
      <c r="E325" s="135">
        <v>49</v>
      </c>
      <c r="F325" s="135">
        <v>47</v>
      </c>
      <c r="G325" s="135">
        <v>44</v>
      </c>
      <c r="H325" s="227">
        <v>42</v>
      </c>
      <c r="I325" s="135">
        <v>27</v>
      </c>
      <c r="J325" s="135">
        <v>29</v>
      </c>
      <c r="K325" s="135">
        <v>28</v>
      </c>
      <c r="L325" s="135">
        <v>18</v>
      </c>
      <c r="M325" s="202">
        <v>21</v>
      </c>
      <c r="N325" s="203"/>
    </row>
    <row r="326" spans="1:14" s="131" customFormat="1" ht="12.75" customHeight="1">
      <c r="A326" s="134" t="s">
        <v>184</v>
      </c>
      <c r="B326" s="135">
        <v>741</v>
      </c>
      <c r="C326" s="135">
        <v>769</v>
      </c>
      <c r="D326" s="135">
        <v>893</v>
      </c>
      <c r="E326" s="135">
        <v>785</v>
      </c>
      <c r="F326" s="135">
        <v>655</v>
      </c>
      <c r="G326" s="135">
        <v>652</v>
      </c>
      <c r="H326" s="227">
        <v>608</v>
      </c>
      <c r="I326" s="135">
        <v>593</v>
      </c>
      <c r="J326" s="135">
        <v>625</v>
      </c>
      <c r="K326" s="135">
        <v>611</v>
      </c>
      <c r="L326" s="135">
        <v>613</v>
      </c>
      <c r="M326" s="202">
        <v>546</v>
      </c>
      <c r="N326" s="203"/>
    </row>
    <row r="327" spans="1:14" s="131" customFormat="1" ht="12.75" customHeight="1">
      <c r="A327" s="216" t="s">
        <v>185</v>
      </c>
      <c r="B327" s="217">
        <v>152</v>
      </c>
      <c r="C327" s="217">
        <v>160</v>
      </c>
      <c r="D327" s="217">
        <v>185</v>
      </c>
      <c r="E327" s="217">
        <v>153</v>
      </c>
      <c r="F327" s="217">
        <v>116</v>
      </c>
      <c r="G327" s="217">
        <v>118</v>
      </c>
      <c r="H327" s="228">
        <v>113</v>
      </c>
      <c r="I327" s="217">
        <v>106</v>
      </c>
      <c r="J327" s="217">
        <v>94</v>
      </c>
      <c r="K327" s="217">
        <v>100</v>
      </c>
      <c r="L327" s="217">
        <v>109</v>
      </c>
      <c r="M327" s="220">
        <v>99</v>
      </c>
      <c r="N327" s="204"/>
    </row>
    <row r="328" spans="1:14" s="167" customFormat="1" ht="12.75" customHeight="1">
      <c r="A328" s="221" t="s">
        <v>7</v>
      </c>
      <c r="B328" s="229">
        <v>1633</v>
      </c>
      <c r="C328" s="229">
        <v>1668</v>
      </c>
      <c r="D328" s="229">
        <v>1970</v>
      </c>
      <c r="E328" s="229">
        <v>1706</v>
      </c>
      <c r="F328" s="229">
        <v>1461</v>
      </c>
      <c r="G328" s="229">
        <v>1534</v>
      </c>
      <c r="H328" s="229">
        <v>1533</v>
      </c>
      <c r="I328" s="229">
        <v>1423</v>
      </c>
      <c r="J328" s="229">
        <v>1451</v>
      </c>
      <c r="K328" s="229">
        <v>1357</v>
      </c>
      <c r="L328" s="229">
        <v>1311</v>
      </c>
      <c r="M328" s="230">
        <v>1192</v>
      </c>
      <c r="N328" s="206"/>
    </row>
    <row r="330" spans="1:13" ht="21.75" customHeight="1">
      <c r="A330" s="307" t="s">
        <v>196</v>
      </c>
      <c r="B330" s="307"/>
      <c r="C330" s="307"/>
      <c r="D330" s="307"/>
      <c r="E330" s="307"/>
      <c r="F330" s="307"/>
      <c r="G330" s="307"/>
      <c r="H330" s="307"/>
      <c r="I330" s="307"/>
      <c r="J330" s="307"/>
      <c r="K330" s="307"/>
      <c r="L330" s="307"/>
      <c r="M330" s="307"/>
    </row>
    <row r="331" spans="1:14" s="132" customFormat="1" ht="30.75" customHeight="1">
      <c r="A331" s="133" t="s">
        <v>79</v>
      </c>
      <c r="B331" s="191" t="s">
        <v>17</v>
      </c>
      <c r="C331" s="191" t="s">
        <v>18</v>
      </c>
      <c r="D331" s="191" t="s">
        <v>19</v>
      </c>
      <c r="E331" s="191" t="s">
        <v>20</v>
      </c>
      <c r="F331" s="191" t="s">
        <v>21</v>
      </c>
      <c r="G331" s="191" t="s">
        <v>22</v>
      </c>
      <c r="H331" s="191" t="s">
        <v>23</v>
      </c>
      <c r="I331" s="191" t="s">
        <v>24</v>
      </c>
      <c r="J331" s="191" t="s">
        <v>25</v>
      </c>
      <c r="K331" s="191" t="s">
        <v>26</v>
      </c>
      <c r="L331" s="191" t="s">
        <v>27</v>
      </c>
      <c r="M331" s="192" t="s">
        <v>28</v>
      </c>
      <c r="N331" s="193"/>
    </row>
    <row r="332" spans="1:14" s="132" customFormat="1" ht="12.75" customHeight="1">
      <c r="A332" s="194" t="s">
        <v>143</v>
      </c>
      <c r="B332" s="197"/>
      <c r="C332" s="197"/>
      <c r="D332" s="197"/>
      <c r="E332" s="197"/>
      <c r="F332" s="197"/>
      <c r="G332" s="197"/>
      <c r="H332" s="226"/>
      <c r="I332" s="197"/>
      <c r="J332" s="197"/>
      <c r="K332" s="197"/>
      <c r="L332" s="197"/>
      <c r="M332" s="198"/>
      <c r="N332" s="199"/>
    </row>
    <row r="333" spans="1:14" s="132" customFormat="1" ht="12.75" customHeight="1">
      <c r="A333" s="194" t="s">
        <v>144</v>
      </c>
      <c r="B333" s="208">
        <v>1</v>
      </c>
      <c r="C333" s="208"/>
      <c r="D333" s="208"/>
      <c r="E333" s="208"/>
      <c r="F333" s="208"/>
      <c r="G333" s="208"/>
      <c r="H333" s="209"/>
      <c r="I333" s="208"/>
      <c r="J333" s="208"/>
      <c r="K333" s="208"/>
      <c r="L333" s="208"/>
      <c r="M333" s="250"/>
      <c r="N333" s="199"/>
    </row>
    <row r="334" spans="1:14" s="132" customFormat="1" ht="12.75" customHeight="1">
      <c r="A334" s="194" t="s">
        <v>145</v>
      </c>
      <c r="B334" s="208"/>
      <c r="C334" s="208"/>
      <c r="D334" s="208"/>
      <c r="E334" s="208"/>
      <c r="F334" s="208"/>
      <c r="G334" s="208"/>
      <c r="H334" s="209"/>
      <c r="I334" s="208"/>
      <c r="J334" s="208"/>
      <c r="K334" s="208"/>
      <c r="L334" s="208"/>
      <c r="M334" s="250"/>
      <c r="N334" s="199"/>
    </row>
    <row r="335" spans="1:14" s="132" customFormat="1" ht="12.75" customHeight="1">
      <c r="A335" s="194" t="s">
        <v>146</v>
      </c>
      <c r="B335" s="208"/>
      <c r="C335" s="208"/>
      <c r="D335" s="208"/>
      <c r="E335" s="208"/>
      <c r="F335" s="208"/>
      <c r="G335" s="208"/>
      <c r="H335" s="209"/>
      <c r="I335" s="208"/>
      <c r="J335" s="208"/>
      <c r="K335" s="208"/>
      <c r="L335" s="208"/>
      <c r="M335" s="250"/>
      <c r="N335" s="201"/>
    </row>
    <row r="336" spans="1:14" s="132" customFormat="1" ht="12.75" customHeight="1">
      <c r="A336" s="194" t="s">
        <v>147</v>
      </c>
      <c r="B336" s="208"/>
      <c r="C336" s="208"/>
      <c r="D336" s="208"/>
      <c r="E336" s="208"/>
      <c r="F336" s="208"/>
      <c r="G336" s="208"/>
      <c r="H336" s="209"/>
      <c r="I336" s="208"/>
      <c r="J336" s="208"/>
      <c r="K336" s="208"/>
      <c r="L336" s="208"/>
      <c r="M336" s="250"/>
      <c r="N336" s="199"/>
    </row>
    <row r="337" spans="1:14" s="132" customFormat="1" ht="12.75" customHeight="1">
      <c r="A337" s="194" t="s">
        <v>148</v>
      </c>
      <c r="B337" s="208"/>
      <c r="C337" s="208"/>
      <c r="D337" s="208"/>
      <c r="E337" s="208"/>
      <c r="F337" s="208"/>
      <c r="G337" s="208"/>
      <c r="H337" s="209"/>
      <c r="I337" s="208"/>
      <c r="J337" s="208"/>
      <c r="K337" s="208"/>
      <c r="L337" s="208"/>
      <c r="M337" s="250"/>
      <c r="N337" s="201"/>
    </row>
    <row r="338" spans="1:14" s="132" customFormat="1" ht="12.75" customHeight="1">
      <c r="A338" s="194" t="s">
        <v>149</v>
      </c>
      <c r="B338" s="208">
        <v>8</v>
      </c>
      <c r="C338" s="208">
        <v>6</v>
      </c>
      <c r="D338" s="208">
        <v>6</v>
      </c>
      <c r="E338" s="208">
        <v>6</v>
      </c>
      <c r="F338" s="208">
        <v>5</v>
      </c>
      <c r="G338" s="208">
        <v>5</v>
      </c>
      <c r="H338" s="209">
        <v>7</v>
      </c>
      <c r="I338" s="208">
        <v>6</v>
      </c>
      <c r="J338" s="208">
        <v>5</v>
      </c>
      <c r="K338" s="208">
        <v>5</v>
      </c>
      <c r="L338" s="208">
        <v>5</v>
      </c>
      <c r="M338" s="250">
        <v>7</v>
      </c>
      <c r="N338" s="201"/>
    </row>
    <row r="339" spans="1:14" s="132" customFormat="1" ht="12.75" customHeight="1">
      <c r="A339" s="194" t="s">
        <v>150</v>
      </c>
      <c r="B339" s="208">
        <v>3</v>
      </c>
      <c r="C339" s="208">
        <v>3</v>
      </c>
      <c r="D339" s="208">
        <v>4</v>
      </c>
      <c r="E339" s="208">
        <v>2</v>
      </c>
      <c r="F339" s="208">
        <v>2</v>
      </c>
      <c r="G339" s="208">
        <v>3</v>
      </c>
      <c r="H339" s="209">
        <v>4</v>
      </c>
      <c r="I339" s="208">
        <v>5</v>
      </c>
      <c r="J339" s="208">
        <v>2</v>
      </c>
      <c r="K339" s="208">
        <v>2</v>
      </c>
      <c r="L339" s="208">
        <v>1</v>
      </c>
      <c r="M339" s="250">
        <v>2</v>
      </c>
      <c r="N339" s="201"/>
    </row>
    <row r="340" spans="1:14" s="132" customFormat="1" ht="12.75" customHeight="1">
      <c r="A340" s="194" t="s">
        <v>151</v>
      </c>
      <c r="B340" s="208">
        <v>44</v>
      </c>
      <c r="C340" s="208">
        <v>48</v>
      </c>
      <c r="D340" s="208">
        <v>51</v>
      </c>
      <c r="E340" s="208">
        <v>34</v>
      </c>
      <c r="F340" s="208">
        <v>26</v>
      </c>
      <c r="G340" s="208">
        <v>28</v>
      </c>
      <c r="H340" s="209">
        <v>40</v>
      </c>
      <c r="I340" s="208">
        <v>42</v>
      </c>
      <c r="J340" s="208">
        <v>40</v>
      </c>
      <c r="K340" s="208">
        <v>32</v>
      </c>
      <c r="L340" s="208">
        <v>37</v>
      </c>
      <c r="M340" s="250">
        <v>32</v>
      </c>
      <c r="N340" s="201"/>
    </row>
    <row r="341" spans="1:14" s="132" customFormat="1" ht="12.75" customHeight="1">
      <c r="A341" s="194" t="s">
        <v>152</v>
      </c>
      <c r="B341" s="208">
        <v>2</v>
      </c>
      <c r="C341" s="208">
        <v>3</v>
      </c>
      <c r="D341" s="208">
        <v>2</v>
      </c>
      <c r="E341" s="208">
        <v>1</v>
      </c>
      <c r="F341" s="208">
        <v>0</v>
      </c>
      <c r="G341" s="208"/>
      <c r="H341" s="209"/>
      <c r="I341" s="208">
        <v>5</v>
      </c>
      <c r="J341" s="208">
        <v>3</v>
      </c>
      <c r="K341" s="208">
        <v>0</v>
      </c>
      <c r="L341" s="208"/>
      <c r="M341" s="250"/>
      <c r="N341" s="201"/>
    </row>
    <row r="342" spans="1:14" s="132" customFormat="1" ht="12.75" customHeight="1">
      <c r="A342" s="194" t="s">
        <v>153</v>
      </c>
      <c r="B342" s="208">
        <v>1</v>
      </c>
      <c r="C342" s="208">
        <v>1</v>
      </c>
      <c r="D342" s="208">
        <v>2</v>
      </c>
      <c r="E342" s="208">
        <v>2</v>
      </c>
      <c r="F342" s="208">
        <v>1</v>
      </c>
      <c r="G342" s="208">
        <v>1</v>
      </c>
      <c r="H342" s="209">
        <v>1</v>
      </c>
      <c r="I342" s="208">
        <v>1</v>
      </c>
      <c r="J342" s="208">
        <v>1</v>
      </c>
      <c r="K342" s="208">
        <v>1</v>
      </c>
      <c r="L342" s="208">
        <v>0</v>
      </c>
      <c r="M342" s="250"/>
      <c r="N342" s="201"/>
    </row>
    <row r="343" spans="1:14" s="132" customFormat="1" ht="12.75" customHeight="1">
      <c r="A343" s="194" t="s">
        <v>154</v>
      </c>
      <c r="B343" s="208">
        <v>5</v>
      </c>
      <c r="C343" s="208">
        <v>6</v>
      </c>
      <c r="D343" s="208">
        <v>4</v>
      </c>
      <c r="E343" s="208">
        <v>3</v>
      </c>
      <c r="F343" s="208">
        <v>2</v>
      </c>
      <c r="G343" s="208">
        <v>2</v>
      </c>
      <c r="H343" s="209">
        <v>3</v>
      </c>
      <c r="I343" s="208">
        <v>5</v>
      </c>
      <c r="J343" s="208">
        <v>6</v>
      </c>
      <c r="K343" s="208">
        <v>4</v>
      </c>
      <c r="L343" s="208">
        <v>3</v>
      </c>
      <c r="M343" s="250">
        <v>3</v>
      </c>
      <c r="N343" s="201"/>
    </row>
    <row r="344" spans="1:14" s="132" customFormat="1" ht="12.75" customHeight="1">
      <c r="A344" s="194" t="s">
        <v>155</v>
      </c>
      <c r="B344" s="208">
        <v>3</v>
      </c>
      <c r="C344" s="208">
        <v>6</v>
      </c>
      <c r="D344" s="208">
        <v>6</v>
      </c>
      <c r="E344" s="208">
        <v>7</v>
      </c>
      <c r="F344" s="208">
        <v>5</v>
      </c>
      <c r="G344" s="208">
        <v>6</v>
      </c>
      <c r="H344" s="209">
        <v>3</v>
      </c>
      <c r="I344" s="208">
        <v>2</v>
      </c>
      <c r="J344" s="208">
        <v>4</v>
      </c>
      <c r="K344" s="208">
        <v>4</v>
      </c>
      <c r="L344" s="208">
        <v>4</v>
      </c>
      <c r="M344" s="250">
        <v>1</v>
      </c>
      <c r="N344" s="201"/>
    </row>
    <row r="345" spans="1:14" s="132" customFormat="1" ht="12.75" customHeight="1">
      <c r="A345" s="194" t="s">
        <v>156</v>
      </c>
      <c r="B345" s="208">
        <v>7</v>
      </c>
      <c r="C345" s="208">
        <v>5</v>
      </c>
      <c r="D345" s="208">
        <v>7</v>
      </c>
      <c r="E345" s="208">
        <v>6</v>
      </c>
      <c r="F345" s="208">
        <v>8</v>
      </c>
      <c r="G345" s="208">
        <v>6</v>
      </c>
      <c r="H345" s="209">
        <v>5</v>
      </c>
      <c r="I345" s="208">
        <v>6</v>
      </c>
      <c r="J345" s="208">
        <v>7</v>
      </c>
      <c r="K345" s="208">
        <v>6</v>
      </c>
      <c r="L345" s="208">
        <v>6</v>
      </c>
      <c r="M345" s="250">
        <v>7</v>
      </c>
      <c r="N345" s="201"/>
    </row>
    <row r="346" spans="1:14" s="132" customFormat="1" ht="12.75" customHeight="1">
      <c r="A346" s="194" t="s">
        <v>157</v>
      </c>
      <c r="B346" s="208">
        <v>6</v>
      </c>
      <c r="C346" s="208">
        <v>5</v>
      </c>
      <c r="D346" s="208">
        <v>9</v>
      </c>
      <c r="E346" s="208">
        <v>10</v>
      </c>
      <c r="F346" s="208">
        <v>11</v>
      </c>
      <c r="G346" s="208">
        <v>9</v>
      </c>
      <c r="H346" s="209">
        <v>8</v>
      </c>
      <c r="I346" s="208">
        <v>12</v>
      </c>
      <c r="J346" s="208">
        <v>11</v>
      </c>
      <c r="K346" s="208">
        <v>10</v>
      </c>
      <c r="L346" s="208">
        <v>7</v>
      </c>
      <c r="M346" s="250">
        <v>6</v>
      </c>
      <c r="N346" s="201"/>
    </row>
    <row r="347" spans="1:14" s="132" customFormat="1" ht="12.75" customHeight="1">
      <c r="A347" s="194" t="s">
        <v>158</v>
      </c>
      <c r="B347" s="208">
        <v>0</v>
      </c>
      <c r="C347" s="208"/>
      <c r="D347" s="208">
        <v>1</v>
      </c>
      <c r="E347" s="208">
        <v>1</v>
      </c>
      <c r="F347" s="208">
        <v>1</v>
      </c>
      <c r="G347" s="208">
        <v>0</v>
      </c>
      <c r="H347" s="209"/>
      <c r="I347" s="208">
        <v>2</v>
      </c>
      <c r="J347" s="208">
        <v>1</v>
      </c>
      <c r="K347" s="208">
        <v>0</v>
      </c>
      <c r="L347" s="208"/>
      <c r="M347" s="250">
        <v>1</v>
      </c>
      <c r="N347" s="201"/>
    </row>
    <row r="348" spans="1:14" s="132" customFormat="1" ht="12.75" customHeight="1">
      <c r="A348" s="194" t="s">
        <v>159</v>
      </c>
      <c r="B348" s="208">
        <v>32</v>
      </c>
      <c r="C348" s="208">
        <v>35</v>
      </c>
      <c r="D348" s="208">
        <v>38</v>
      </c>
      <c r="E348" s="208">
        <v>33</v>
      </c>
      <c r="F348" s="208">
        <v>28</v>
      </c>
      <c r="G348" s="208">
        <v>38</v>
      </c>
      <c r="H348" s="209">
        <v>50</v>
      </c>
      <c r="I348" s="208">
        <v>59</v>
      </c>
      <c r="J348" s="208">
        <v>54</v>
      </c>
      <c r="K348" s="208">
        <v>41</v>
      </c>
      <c r="L348" s="208">
        <v>37</v>
      </c>
      <c r="M348" s="250">
        <v>28</v>
      </c>
      <c r="N348" s="201"/>
    </row>
    <row r="349" spans="1:14" s="132" customFormat="1" ht="12.75" customHeight="1">
      <c r="A349" s="194" t="s">
        <v>160</v>
      </c>
      <c r="B349" s="208">
        <v>4</v>
      </c>
      <c r="C349" s="208">
        <v>5</v>
      </c>
      <c r="D349" s="208">
        <v>5</v>
      </c>
      <c r="E349" s="208">
        <v>5</v>
      </c>
      <c r="F349" s="208">
        <v>4</v>
      </c>
      <c r="G349" s="208">
        <v>5</v>
      </c>
      <c r="H349" s="209">
        <v>7</v>
      </c>
      <c r="I349" s="208">
        <v>6</v>
      </c>
      <c r="J349" s="208">
        <v>5</v>
      </c>
      <c r="K349" s="208">
        <v>3</v>
      </c>
      <c r="L349" s="208">
        <v>3</v>
      </c>
      <c r="M349" s="250">
        <v>2</v>
      </c>
      <c r="N349" s="201"/>
    </row>
    <row r="350" spans="1:14" s="132" customFormat="1" ht="12.75" customHeight="1">
      <c r="A350" s="194" t="s">
        <v>161</v>
      </c>
      <c r="B350" s="208">
        <v>8</v>
      </c>
      <c r="C350" s="208">
        <v>9</v>
      </c>
      <c r="D350" s="208">
        <v>9</v>
      </c>
      <c r="E350" s="208">
        <v>11</v>
      </c>
      <c r="F350" s="208">
        <v>12</v>
      </c>
      <c r="G350" s="208">
        <v>14</v>
      </c>
      <c r="H350" s="209">
        <v>15</v>
      </c>
      <c r="I350" s="208">
        <v>12</v>
      </c>
      <c r="J350" s="208">
        <v>11</v>
      </c>
      <c r="K350" s="208">
        <v>11</v>
      </c>
      <c r="L350" s="208">
        <v>11</v>
      </c>
      <c r="M350" s="250">
        <v>9</v>
      </c>
      <c r="N350" s="201"/>
    </row>
    <row r="351" spans="1:14" s="132" customFormat="1" ht="12.75" customHeight="1">
      <c r="A351" s="194" t="s">
        <v>162</v>
      </c>
      <c r="B351" s="208">
        <v>4</v>
      </c>
      <c r="C351" s="208">
        <v>3</v>
      </c>
      <c r="D351" s="208">
        <v>4</v>
      </c>
      <c r="E351" s="208">
        <v>2</v>
      </c>
      <c r="F351" s="208">
        <v>3</v>
      </c>
      <c r="G351" s="208">
        <v>3</v>
      </c>
      <c r="H351" s="209">
        <v>2</v>
      </c>
      <c r="I351" s="208">
        <v>2</v>
      </c>
      <c r="J351" s="208">
        <v>2</v>
      </c>
      <c r="K351" s="208">
        <v>2</v>
      </c>
      <c r="L351" s="208">
        <v>2</v>
      </c>
      <c r="M351" s="250">
        <v>3</v>
      </c>
      <c r="N351" s="201"/>
    </row>
    <row r="352" spans="1:14" s="132" customFormat="1" ht="12.75" customHeight="1">
      <c r="A352" s="194" t="s">
        <v>163</v>
      </c>
      <c r="B352" s="208">
        <v>3</v>
      </c>
      <c r="C352" s="208">
        <v>2</v>
      </c>
      <c r="D352" s="208">
        <v>2</v>
      </c>
      <c r="E352" s="208">
        <v>3</v>
      </c>
      <c r="F352" s="208">
        <v>3</v>
      </c>
      <c r="G352" s="208">
        <v>3</v>
      </c>
      <c r="H352" s="209">
        <v>4</v>
      </c>
      <c r="I352" s="208">
        <v>2</v>
      </c>
      <c r="J352" s="208">
        <v>2</v>
      </c>
      <c r="K352" s="208">
        <v>1</v>
      </c>
      <c r="L352" s="208">
        <v>1</v>
      </c>
      <c r="M352" s="250">
        <v>1</v>
      </c>
      <c r="N352" s="201"/>
    </row>
    <row r="353" spans="1:14" s="131" customFormat="1" ht="12.75" customHeight="1">
      <c r="A353" s="134" t="s">
        <v>164</v>
      </c>
      <c r="B353" s="210">
        <v>48</v>
      </c>
      <c r="C353" s="210">
        <v>50</v>
      </c>
      <c r="D353" s="210">
        <v>54</v>
      </c>
      <c r="E353" s="210">
        <v>44</v>
      </c>
      <c r="F353" s="210">
        <v>44</v>
      </c>
      <c r="G353" s="210">
        <v>42</v>
      </c>
      <c r="H353" s="211">
        <v>51</v>
      </c>
      <c r="I353" s="210">
        <v>52</v>
      </c>
      <c r="J353" s="210">
        <v>46</v>
      </c>
      <c r="K353" s="210">
        <v>41</v>
      </c>
      <c r="L353" s="210">
        <v>30</v>
      </c>
      <c r="M353" s="251">
        <v>26</v>
      </c>
      <c r="N353" s="203"/>
    </row>
    <row r="354" spans="1:14" s="131" customFormat="1" ht="12.75" customHeight="1">
      <c r="A354" s="134" t="s">
        <v>165</v>
      </c>
      <c r="B354" s="210">
        <v>2</v>
      </c>
      <c r="C354" s="210">
        <v>2</v>
      </c>
      <c r="D354" s="210">
        <v>3</v>
      </c>
      <c r="E354" s="210">
        <v>2</v>
      </c>
      <c r="F354" s="210">
        <v>2</v>
      </c>
      <c r="G354" s="210">
        <v>1</v>
      </c>
      <c r="H354" s="211">
        <v>3</v>
      </c>
      <c r="I354" s="210">
        <v>3</v>
      </c>
      <c r="J354" s="210">
        <v>5</v>
      </c>
      <c r="K354" s="210">
        <v>6</v>
      </c>
      <c r="L354" s="210">
        <v>4</v>
      </c>
      <c r="M354" s="251">
        <v>4</v>
      </c>
      <c r="N354" s="204"/>
    </row>
    <row r="355" spans="1:14" s="131" customFormat="1" ht="12.75" customHeight="1">
      <c r="A355" s="134" t="s">
        <v>166</v>
      </c>
      <c r="B355" s="210">
        <v>65</v>
      </c>
      <c r="C355" s="210">
        <v>73</v>
      </c>
      <c r="D355" s="210">
        <v>86</v>
      </c>
      <c r="E355" s="210">
        <v>82</v>
      </c>
      <c r="F355" s="210">
        <v>79</v>
      </c>
      <c r="G355" s="210">
        <v>83</v>
      </c>
      <c r="H355" s="211">
        <v>86</v>
      </c>
      <c r="I355" s="210">
        <v>93</v>
      </c>
      <c r="J355" s="210">
        <v>93</v>
      </c>
      <c r="K355" s="210">
        <v>78</v>
      </c>
      <c r="L355" s="210">
        <v>78</v>
      </c>
      <c r="M355" s="251">
        <v>71</v>
      </c>
      <c r="N355" s="203"/>
    </row>
    <row r="356" spans="1:14" s="131" customFormat="1" ht="12.75" customHeight="1">
      <c r="A356" s="134" t="s">
        <v>167</v>
      </c>
      <c r="B356" s="210">
        <v>147</v>
      </c>
      <c r="C356" s="210">
        <v>144</v>
      </c>
      <c r="D356" s="210">
        <v>167</v>
      </c>
      <c r="E356" s="210">
        <v>148</v>
      </c>
      <c r="F356" s="210">
        <v>142</v>
      </c>
      <c r="G356" s="210">
        <v>122</v>
      </c>
      <c r="H356" s="211">
        <v>124</v>
      </c>
      <c r="I356" s="210">
        <v>127</v>
      </c>
      <c r="J356" s="210">
        <v>131</v>
      </c>
      <c r="K356" s="210">
        <v>126</v>
      </c>
      <c r="L356" s="210">
        <v>110</v>
      </c>
      <c r="M356" s="251">
        <v>92</v>
      </c>
      <c r="N356" s="203"/>
    </row>
    <row r="357" spans="1:14" s="131" customFormat="1" ht="12.75" customHeight="1">
      <c r="A357" s="134" t="s">
        <v>168</v>
      </c>
      <c r="B357" s="210">
        <v>18</v>
      </c>
      <c r="C357" s="210">
        <v>16</v>
      </c>
      <c r="D357" s="210">
        <v>20</v>
      </c>
      <c r="E357" s="210">
        <v>13</v>
      </c>
      <c r="F357" s="210">
        <v>13</v>
      </c>
      <c r="G357" s="210">
        <v>12</v>
      </c>
      <c r="H357" s="211">
        <v>10</v>
      </c>
      <c r="I357" s="210">
        <v>8</v>
      </c>
      <c r="J357" s="210">
        <v>7</v>
      </c>
      <c r="K357" s="210">
        <v>10</v>
      </c>
      <c r="L357" s="210">
        <v>12</v>
      </c>
      <c r="M357" s="251">
        <v>7</v>
      </c>
      <c r="N357" s="203"/>
    </row>
    <row r="358" spans="1:14" s="131" customFormat="1" ht="12.75" customHeight="1">
      <c r="A358" s="134" t="s">
        <v>169</v>
      </c>
      <c r="B358" s="210">
        <v>180</v>
      </c>
      <c r="C358" s="210">
        <v>192</v>
      </c>
      <c r="D358" s="210">
        <v>192</v>
      </c>
      <c r="E358" s="210">
        <v>181</v>
      </c>
      <c r="F358" s="210">
        <v>158</v>
      </c>
      <c r="G358" s="210">
        <v>180</v>
      </c>
      <c r="H358" s="211">
        <v>201</v>
      </c>
      <c r="I358" s="210">
        <v>191</v>
      </c>
      <c r="J358" s="210">
        <v>180</v>
      </c>
      <c r="K358" s="210">
        <v>156</v>
      </c>
      <c r="L358" s="210">
        <v>162</v>
      </c>
      <c r="M358" s="251">
        <v>146</v>
      </c>
      <c r="N358" s="203"/>
    </row>
    <row r="359" spans="1:14" s="131" customFormat="1" ht="12.75" customHeight="1">
      <c r="A359" s="134" t="s">
        <v>170</v>
      </c>
      <c r="B359" s="210">
        <v>72</v>
      </c>
      <c r="C359" s="210">
        <v>68</v>
      </c>
      <c r="D359" s="210">
        <v>78</v>
      </c>
      <c r="E359" s="210">
        <v>78</v>
      </c>
      <c r="F359" s="210">
        <v>74</v>
      </c>
      <c r="G359" s="210">
        <v>68</v>
      </c>
      <c r="H359" s="211">
        <v>67</v>
      </c>
      <c r="I359" s="210">
        <v>66</v>
      </c>
      <c r="J359" s="210">
        <v>57</v>
      </c>
      <c r="K359" s="210">
        <v>56</v>
      </c>
      <c r="L359" s="210">
        <v>49</v>
      </c>
      <c r="M359" s="251">
        <v>45</v>
      </c>
      <c r="N359" s="203"/>
    </row>
    <row r="360" spans="1:14" s="131" customFormat="1" ht="12.75" customHeight="1">
      <c r="A360" s="134" t="s">
        <v>171</v>
      </c>
      <c r="B360" s="210">
        <v>18</v>
      </c>
      <c r="C360" s="210">
        <v>22</v>
      </c>
      <c r="D360" s="210">
        <v>24</v>
      </c>
      <c r="E360" s="210">
        <v>21</v>
      </c>
      <c r="F360" s="210">
        <v>21</v>
      </c>
      <c r="G360" s="210">
        <v>25</v>
      </c>
      <c r="H360" s="211">
        <v>23</v>
      </c>
      <c r="I360" s="210">
        <v>26</v>
      </c>
      <c r="J360" s="210">
        <v>17</v>
      </c>
      <c r="K360" s="210">
        <v>15</v>
      </c>
      <c r="L360" s="210">
        <v>14</v>
      </c>
      <c r="M360" s="251">
        <v>11</v>
      </c>
      <c r="N360" s="203"/>
    </row>
    <row r="361" spans="1:14" s="131" customFormat="1" ht="12.75" customHeight="1">
      <c r="A361" s="134" t="s">
        <v>172</v>
      </c>
      <c r="B361" s="210">
        <v>1</v>
      </c>
      <c r="C361" s="210">
        <v>1</v>
      </c>
      <c r="D361" s="210">
        <v>1</v>
      </c>
      <c r="E361" s="210">
        <v>1</v>
      </c>
      <c r="F361" s="210">
        <v>2</v>
      </c>
      <c r="G361" s="210">
        <v>1</v>
      </c>
      <c r="H361" s="211">
        <v>2</v>
      </c>
      <c r="I361" s="210">
        <v>1</v>
      </c>
      <c r="J361" s="210">
        <v>1</v>
      </c>
      <c r="K361" s="210">
        <v>1</v>
      </c>
      <c r="L361" s="210">
        <v>1</v>
      </c>
      <c r="M361" s="251">
        <v>1</v>
      </c>
      <c r="N361" s="203"/>
    </row>
    <row r="362" spans="1:14" s="131" customFormat="1" ht="12.75" customHeight="1">
      <c r="A362" s="134" t="s">
        <v>173</v>
      </c>
      <c r="B362" s="210">
        <v>12</v>
      </c>
      <c r="C362" s="210">
        <v>9</v>
      </c>
      <c r="D362" s="210">
        <v>10</v>
      </c>
      <c r="E362" s="210">
        <v>8</v>
      </c>
      <c r="F362" s="210">
        <v>7</v>
      </c>
      <c r="G362" s="210">
        <v>6</v>
      </c>
      <c r="H362" s="211">
        <v>5</v>
      </c>
      <c r="I362" s="210">
        <v>6</v>
      </c>
      <c r="J362" s="210">
        <v>6</v>
      </c>
      <c r="K362" s="210">
        <v>7</v>
      </c>
      <c r="L362" s="210">
        <v>7</v>
      </c>
      <c r="M362" s="251">
        <v>7</v>
      </c>
      <c r="N362" s="203"/>
    </row>
    <row r="363" spans="1:14" s="131" customFormat="1" ht="12.75" customHeight="1">
      <c r="A363" s="134" t="s">
        <v>174</v>
      </c>
      <c r="B363" s="210">
        <v>17</v>
      </c>
      <c r="C363" s="210">
        <v>21</v>
      </c>
      <c r="D363" s="210">
        <v>21</v>
      </c>
      <c r="E363" s="210">
        <v>13</v>
      </c>
      <c r="F363" s="210">
        <v>12</v>
      </c>
      <c r="G363" s="210">
        <v>15</v>
      </c>
      <c r="H363" s="211">
        <v>17</v>
      </c>
      <c r="I363" s="210">
        <v>18</v>
      </c>
      <c r="J363" s="210">
        <v>15</v>
      </c>
      <c r="K363" s="210">
        <v>13</v>
      </c>
      <c r="L363" s="210">
        <v>13</v>
      </c>
      <c r="M363" s="251">
        <v>10</v>
      </c>
      <c r="N363" s="203"/>
    </row>
    <row r="364" spans="1:14" s="131" customFormat="1" ht="12.75" customHeight="1">
      <c r="A364" s="134" t="s">
        <v>175</v>
      </c>
      <c r="B364" s="210">
        <v>78</v>
      </c>
      <c r="C364" s="210">
        <v>80</v>
      </c>
      <c r="D364" s="210">
        <v>84</v>
      </c>
      <c r="E364" s="210">
        <v>86</v>
      </c>
      <c r="F364" s="210">
        <v>65</v>
      </c>
      <c r="G364" s="210">
        <v>80</v>
      </c>
      <c r="H364" s="211">
        <v>76</v>
      </c>
      <c r="I364" s="210">
        <v>67</v>
      </c>
      <c r="J364" s="210">
        <v>61</v>
      </c>
      <c r="K364" s="210">
        <v>67</v>
      </c>
      <c r="L364" s="210">
        <v>65</v>
      </c>
      <c r="M364" s="251">
        <v>64</v>
      </c>
      <c r="N364" s="203"/>
    </row>
    <row r="365" spans="1:14" s="131" customFormat="1" ht="12.75" customHeight="1">
      <c r="A365" s="134" t="s">
        <v>176</v>
      </c>
      <c r="B365" s="210">
        <v>2</v>
      </c>
      <c r="C365" s="210">
        <v>2</v>
      </c>
      <c r="D365" s="210">
        <v>2</v>
      </c>
      <c r="E365" s="210">
        <v>1</v>
      </c>
      <c r="F365" s="210">
        <v>1</v>
      </c>
      <c r="G365" s="210">
        <v>1</v>
      </c>
      <c r="H365" s="211">
        <v>1</v>
      </c>
      <c r="I365" s="210">
        <v>1</v>
      </c>
      <c r="J365" s="210">
        <v>0</v>
      </c>
      <c r="K365" s="210"/>
      <c r="L365" s="210"/>
      <c r="M365" s="251">
        <v>1</v>
      </c>
      <c r="N365" s="203"/>
    </row>
    <row r="366" spans="1:14" s="131" customFormat="1" ht="12.75" customHeight="1">
      <c r="A366" s="134" t="s">
        <v>177</v>
      </c>
      <c r="B366" s="210">
        <v>71</v>
      </c>
      <c r="C366" s="210">
        <v>71</v>
      </c>
      <c r="D366" s="210">
        <v>72</v>
      </c>
      <c r="E366" s="210">
        <v>65</v>
      </c>
      <c r="F366" s="210">
        <v>55</v>
      </c>
      <c r="G366" s="210">
        <v>62</v>
      </c>
      <c r="H366" s="211">
        <v>65</v>
      </c>
      <c r="I366" s="210">
        <v>59</v>
      </c>
      <c r="J366" s="210">
        <v>55</v>
      </c>
      <c r="K366" s="210">
        <v>45</v>
      </c>
      <c r="L366" s="210">
        <v>46</v>
      </c>
      <c r="M366" s="251">
        <v>43</v>
      </c>
      <c r="N366" s="203"/>
    </row>
    <row r="367" spans="1:14" s="131" customFormat="1" ht="12.75" customHeight="1">
      <c r="A367" s="134" t="s">
        <v>178</v>
      </c>
      <c r="B367" s="210"/>
      <c r="C367" s="210"/>
      <c r="D367" s="210"/>
      <c r="E367" s="210"/>
      <c r="F367" s="210"/>
      <c r="G367" s="210">
        <v>1</v>
      </c>
      <c r="H367" s="211"/>
      <c r="I367" s="210"/>
      <c r="J367" s="210"/>
      <c r="K367" s="210"/>
      <c r="L367" s="210"/>
      <c r="M367" s="251"/>
      <c r="N367" s="203"/>
    </row>
    <row r="368" spans="1:14" s="131" customFormat="1" ht="12.75" customHeight="1">
      <c r="A368" s="134" t="s">
        <v>179</v>
      </c>
      <c r="B368" s="210">
        <v>7</v>
      </c>
      <c r="C368" s="210">
        <v>3</v>
      </c>
      <c r="D368" s="210">
        <v>6</v>
      </c>
      <c r="E368" s="210">
        <v>6</v>
      </c>
      <c r="F368" s="210">
        <v>5</v>
      </c>
      <c r="G368" s="210">
        <v>8</v>
      </c>
      <c r="H368" s="211">
        <v>8</v>
      </c>
      <c r="I368" s="210">
        <v>7</v>
      </c>
      <c r="J368" s="210">
        <v>5</v>
      </c>
      <c r="K368" s="210">
        <v>5</v>
      </c>
      <c r="L368" s="210">
        <v>5</v>
      </c>
      <c r="M368" s="251">
        <v>4</v>
      </c>
      <c r="N368" s="203"/>
    </row>
    <row r="369" spans="1:14" s="131" customFormat="1" ht="12.75" customHeight="1">
      <c r="A369" s="134" t="s">
        <v>180</v>
      </c>
      <c r="B369" s="210">
        <v>103</v>
      </c>
      <c r="C369" s="210">
        <v>92</v>
      </c>
      <c r="D369" s="210">
        <v>87</v>
      </c>
      <c r="E369" s="210">
        <v>79</v>
      </c>
      <c r="F369" s="210">
        <v>77</v>
      </c>
      <c r="G369" s="210">
        <v>70</v>
      </c>
      <c r="H369" s="211">
        <v>62</v>
      </c>
      <c r="I369" s="210">
        <v>65</v>
      </c>
      <c r="J369" s="210">
        <v>61</v>
      </c>
      <c r="K369" s="210">
        <v>60</v>
      </c>
      <c r="L369" s="210">
        <v>59</v>
      </c>
      <c r="M369" s="251">
        <v>54</v>
      </c>
      <c r="N369" s="203"/>
    </row>
    <row r="370" spans="1:14" s="131" customFormat="1" ht="12.75" customHeight="1">
      <c r="A370" s="134" t="s">
        <v>181</v>
      </c>
      <c r="B370" s="210">
        <v>4</v>
      </c>
      <c r="C370" s="210">
        <v>3</v>
      </c>
      <c r="D370" s="210">
        <v>6</v>
      </c>
      <c r="E370" s="210">
        <v>4</v>
      </c>
      <c r="F370" s="210">
        <v>0</v>
      </c>
      <c r="G370" s="210">
        <v>3</v>
      </c>
      <c r="H370" s="211">
        <v>4</v>
      </c>
      <c r="I370" s="210">
        <v>3</v>
      </c>
      <c r="J370" s="210">
        <v>3</v>
      </c>
      <c r="K370" s="210">
        <v>1</v>
      </c>
      <c r="L370" s="210">
        <v>1</v>
      </c>
      <c r="M370" s="251">
        <v>1</v>
      </c>
      <c r="N370" s="203"/>
    </row>
    <row r="371" spans="1:14" s="131" customFormat="1" ht="12.75" customHeight="1">
      <c r="A371" s="134" t="s">
        <v>182</v>
      </c>
      <c r="B371" s="210">
        <v>13</v>
      </c>
      <c r="C371" s="210">
        <v>11</v>
      </c>
      <c r="D371" s="210">
        <v>12</v>
      </c>
      <c r="E371" s="210">
        <v>13</v>
      </c>
      <c r="F371" s="210">
        <v>14</v>
      </c>
      <c r="G371" s="210">
        <v>11</v>
      </c>
      <c r="H371" s="211">
        <v>13</v>
      </c>
      <c r="I371" s="210">
        <v>15</v>
      </c>
      <c r="J371" s="210">
        <v>16</v>
      </c>
      <c r="K371" s="210">
        <v>15</v>
      </c>
      <c r="L371" s="210">
        <v>10</v>
      </c>
      <c r="M371" s="251">
        <v>6</v>
      </c>
      <c r="N371" s="203"/>
    </row>
    <row r="372" spans="1:14" s="131" customFormat="1" ht="12.75" customHeight="1">
      <c r="A372" s="134" t="s">
        <v>183</v>
      </c>
      <c r="B372" s="210">
        <v>47</v>
      </c>
      <c r="C372" s="210">
        <v>48</v>
      </c>
      <c r="D372" s="210">
        <v>51</v>
      </c>
      <c r="E372" s="210">
        <v>56</v>
      </c>
      <c r="F372" s="210">
        <v>56</v>
      </c>
      <c r="G372" s="210">
        <v>46</v>
      </c>
      <c r="H372" s="211">
        <v>44</v>
      </c>
      <c r="I372" s="210">
        <v>41</v>
      </c>
      <c r="J372" s="210">
        <v>35</v>
      </c>
      <c r="K372" s="210">
        <v>34</v>
      </c>
      <c r="L372" s="210">
        <v>37</v>
      </c>
      <c r="M372" s="251">
        <v>38</v>
      </c>
      <c r="N372" s="203"/>
    </row>
    <row r="373" spans="1:14" s="131" customFormat="1" ht="12.75" customHeight="1">
      <c r="A373" s="134" t="s">
        <v>184</v>
      </c>
      <c r="B373" s="210">
        <v>633</v>
      </c>
      <c r="C373" s="210">
        <v>651</v>
      </c>
      <c r="D373" s="210">
        <v>713</v>
      </c>
      <c r="E373" s="210">
        <v>825</v>
      </c>
      <c r="F373" s="210">
        <v>744</v>
      </c>
      <c r="G373" s="210">
        <v>696</v>
      </c>
      <c r="H373" s="211">
        <v>671</v>
      </c>
      <c r="I373" s="210">
        <v>650</v>
      </c>
      <c r="J373" s="210">
        <v>663</v>
      </c>
      <c r="K373" s="210">
        <v>662</v>
      </c>
      <c r="L373" s="210">
        <v>711</v>
      </c>
      <c r="M373" s="251">
        <v>697</v>
      </c>
      <c r="N373" s="203"/>
    </row>
    <row r="374" spans="1:14" s="131" customFormat="1" ht="12.75" customHeight="1">
      <c r="A374" s="216" t="s">
        <v>185</v>
      </c>
      <c r="B374" s="218">
        <v>211</v>
      </c>
      <c r="C374" s="218">
        <v>218</v>
      </c>
      <c r="D374" s="218">
        <v>240</v>
      </c>
      <c r="E374" s="218">
        <v>228</v>
      </c>
      <c r="F374" s="218">
        <v>188</v>
      </c>
      <c r="G374" s="218">
        <v>182</v>
      </c>
      <c r="H374" s="219">
        <v>167</v>
      </c>
      <c r="I374" s="218">
        <v>167</v>
      </c>
      <c r="J374" s="218">
        <v>178</v>
      </c>
      <c r="K374" s="218">
        <v>169</v>
      </c>
      <c r="L374" s="218">
        <v>152</v>
      </c>
      <c r="M374" s="252">
        <v>145</v>
      </c>
      <c r="N374" s="204"/>
    </row>
    <row r="375" spans="1:14" s="167" customFormat="1" ht="12.75" customHeight="1">
      <c r="A375" s="221" t="s">
        <v>7</v>
      </c>
      <c r="B375" s="222">
        <v>1880</v>
      </c>
      <c r="C375" s="222">
        <v>1914</v>
      </c>
      <c r="D375" s="222">
        <v>2079</v>
      </c>
      <c r="E375" s="222">
        <v>2080</v>
      </c>
      <c r="F375" s="222">
        <v>1870</v>
      </c>
      <c r="G375" s="222">
        <v>1838</v>
      </c>
      <c r="H375" s="222">
        <v>1849</v>
      </c>
      <c r="I375" s="222">
        <v>1833</v>
      </c>
      <c r="J375" s="222">
        <v>1789</v>
      </c>
      <c r="K375" s="222">
        <v>1689</v>
      </c>
      <c r="L375" s="222">
        <v>1683</v>
      </c>
      <c r="M375" s="223">
        <v>1575</v>
      </c>
      <c r="N375" s="206"/>
    </row>
    <row r="378" spans="1:13" ht="21.75" customHeight="1">
      <c r="A378" s="307" t="s">
        <v>191</v>
      </c>
      <c r="B378" s="307"/>
      <c r="C378" s="307"/>
      <c r="D378" s="307"/>
      <c r="E378" s="307"/>
      <c r="F378" s="307"/>
      <c r="G378" s="307"/>
      <c r="H378" s="307"/>
      <c r="I378" s="307"/>
      <c r="J378" s="307"/>
      <c r="K378" s="307"/>
      <c r="L378" s="307"/>
      <c r="M378" s="307"/>
    </row>
    <row r="379" spans="1:14" s="132" customFormat="1" ht="30.75" customHeight="1">
      <c r="A379" s="133" t="s">
        <v>79</v>
      </c>
      <c r="B379" s="191" t="s">
        <v>17</v>
      </c>
      <c r="C379" s="191" t="s">
        <v>18</v>
      </c>
      <c r="D379" s="191" t="s">
        <v>19</v>
      </c>
      <c r="E379" s="191" t="s">
        <v>20</v>
      </c>
      <c r="F379" s="191" t="s">
        <v>21</v>
      </c>
      <c r="G379" s="191" t="s">
        <v>22</v>
      </c>
      <c r="H379" s="191" t="s">
        <v>23</v>
      </c>
      <c r="I379" s="191" t="s">
        <v>24</v>
      </c>
      <c r="J379" s="191" t="s">
        <v>25</v>
      </c>
      <c r="K379" s="191" t="s">
        <v>26</v>
      </c>
      <c r="L379" s="191" t="s">
        <v>27</v>
      </c>
      <c r="M379" s="192" t="s">
        <v>28</v>
      </c>
      <c r="N379" s="193"/>
    </row>
    <row r="380" spans="1:14" s="132" customFormat="1" ht="12.75" customHeight="1">
      <c r="A380" s="194" t="s">
        <v>143</v>
      </c>
      <c r="B380" s="197"/>
      <c r="C380" s="197"/>
      <c r="D380" s="197"/>
      <c r="E380" s="197"/>
      <c r="F380" s="197"/>
      <c r="G380" s="197"/>
      <c r="H380" s="226"/>
      <c r="I380" s="197"/>
      <c r="J380" s="197"/>
      <c r="K380" s="197"/>
      <c r="L380" s="197"/>
      <c r="M380" s="198"/>
      <c r="N380" s="199"/>
    </row>
    <row r="381" spans="1:14" s="132" customFormat="1" ht="12.75" customHeight="1">
      <c r="A381" s="194" t="s">
        <v>144</v>
      </c>
      <c r="B381" s="197"/>
      <c r="C381" s="197"/>
      <c r="D381" s="197"/>
      <c r="E381" s="197"/>
      <c r="F381" s="197"/>
      <c r="G381" s="197"/>
      <c r="H381" s="226"/>
      <c r="I381" s="197"/>
      <c r="J381" s="197"/>
      <c r="K381" s="195">
        <v>1</v>
      </c>
      <c r="L381" s="195">
        <v>1</v>
      </c>
      <c r="M381" s="200">
        <v>1</v>
      </c>
      <c r="N381" s="199"/>
    </row>
    <row r="382" spans="1:14" s="132" customFormat="1" ht="12.75" customHeight="1">
      <c r="A382" s="194" t="s">
        <v>145</v>
      </c>
      <c r="B382" s="197"/>
      <c r="C382" s="197"/>
      <c r="D382" s="197"/>
      <c r="E382" s="197"/>
      <c r="F382" s="197"/>
      <c r="G382" s="197"/>
      <c r="H382" s="226"/>
      <c r="I382" s="197"/>
      <c r="J382" s="197"/>
      <c r="K382" s="197"/>
      <c r="L382" s="197"/>
      <c r="M382" s="198"/>
      <c r="N382" s="199"/>
    </row>
    <row r="383" spans="1:14" s="132" customFormat="1" ht="12.75" customHeight="1">
      <c r="A383" s="194" t="s">
        <v>146</v>
      </c>
      <c r="B383" s="197"/>
      <c r="C383" s="197"/>
      <c r="D383" s="195">
        <v>1</v>
      </c>
      <c r="E383" s="195">
        <v>1</v>
      </c>
      <c r="F383" s="195">
        <v>1</v>
      </c>
      <c r="G383" s="195"/>
      <c r="H383" s="226"/>
      <c r="I383" s="197"/>
      <c r="J383" s="197"/>
      <c r="K383" s="197"/>
      <c r="L383" s="197"/>
      <c r="M383" s="198"/>
      <c r="N383" s="201"/>
    </row>
    <row r="384" spans="1:14" s="132" customFormat="1" ht="12.75" customHeight="1">
      <c r="A384" s="194" t="s">
        <v>147</v>
      </c>
      <c r="B384" s="197"/>
      <c r="C384" s="197"/>
      <c r="D384" s="197"/>
      <c r="E384" s="197"/>
      <c r="F384" s="197"/>
      <c r="G384" s="197"/>
      <c r="H384" s="226"/>
      <c r="I384" s="197"/>
      <c r="J384" s="197"/>
      <c r="K384" s="197"/>
      <c r="L384" s="197"/>
      <c r="M384" s="198"/>
      <c r="N384" s="199"/>
    </row>
    <row r="385" spans="1:14" s="132" customFormat="1" ht="12.75" customHeight="1">
      <c r="A385" s="194" t="s">
        <v>148</v>
      </c>
      <c r="B385" s="197"/>
      <c r="C385" s="197"/>
      <c r="D385" s="197"/>
      <c r="E385" s="197"/>
      <c r="F385" s="197"/>
      <c r="G385" s="197"/>
      <c r="H385" s="226"/>
      <c r="I385" s="197"/>
      <c r="J385" s="197"/>
      <c r="K385" s="197"/>
      <c r="L385" s="197"/>
      <c r="M385" s="198"/>
      <c r="N385" s="201"/>
    </row>
    <row r="386" spans="1:14" s="132" customFormat="1" ht="12.75" customHeight="1">
      <c r="A386" s="194" t="s">
        <v>149</v>
      </c>
      <c r="B386" s="195">
        <v>8</v>
      </c>
      <c r="C386" s="195">
        <v>6</v>
      </c>
      <c r="D386" s="195">
        <v>5</v>
      </c>
      <c r="E386" s="195">
        <v>6</v>
      </c>
      <c r="F386" s="195">
        <v>8</v>
      </c>
      <c r="G386" s="195">
        <v>4</v>
      </c>
      <c r="H386" s="196">
        <v>4</v>
      </c>
      <c r="I386" s="195">
        <v>3</v>
      </c>
      <c r="J386" s="195">
        <v>6</v>
      </c>
      <c r="K386" s="195">
        <v>6</v>
      </c>
      <c r="L386" s="195">
        <v>6</v>
      </c>
      <c r="M386" s="200">
        <v>7</v>
      </c>
      <c r="N386" s="201"/>
    </row>
    <row r="387" spans="1:14" s="132" customFormat="1" ht="12.75" customHeight="1">
      <c r="A387" s="194" t="s">
        <v>150</v>
      </c>
      <c r="B387" s="195">
        <v>3</v>
      </c>
      <c r="C387" s="195">
        <v>3</v>
      </c>
      <c r="D387" s="195">
        <v>2</v>
      </c>
      <c r="E387" s="195">
        <v>2</v>
      </c>
      <c r="F387" s="195">
        <v>3</v>
      </c>
      <c r="G387" s="195">
        <v>3</v>
      </c>
      <c r="H387" s="196">
        <v>3</v>
      </c>
      <c r="I387" s="195">
        <v>4</v>
      </c>
      <c r="J387" s="195">
        <v>3</v>
      </c>
      <c r="K387" s="195">
        <v>1</v>
      </c>
      <c r="L387" s="195">
        <v>3</v>
      </c>
      <c r="M387" s="200">
        <v>3</v>
      </c>
      <c r="N387" s="201"/>
    </row>
    <row r="388" spans="1:14" s="132" customFormat="1" ht="12.75" customHeight="1">
      <c r="A388" s="194" t="s">
        <v>151</v>
      </c>
      <c r="B388" s="195">
        <v>48</v>
      </c>
      <c r="C388" s="195">
        <v>52</v>
      </c>
      <c r="D388" s="195">
        <v>51</v>
      </c>
      <c r="E388" s="195">
        <v>48</v>
      </c>
      <c r="F388" s="195">
        <v>57</v>
      </c>
      <c r="G388" s="195">
        <v>55</v>
      </c>
      <c r="H388" s="196">
        <v>60</v>
      </c>
      <c r="I388" s="195">
        <v>61</v>
      </c>
      <c r="J388" s="195">
        <v>56</v>
      </c>
      <c r="K388" s="195">
        <v>48</v>
      </c>
      <c r="L388" s="195">
        <v>48</v>
      </c>
      <c r="M388" s="200">
        <v>45</v>
      </c>
      <c r="N388" s="201"/>
    </row>
    <row r="389" spans="1:14" s="132" customFormat="1" ht="12.75" customHeight="1">
      <c r="A389" s="194" t="s">
        <v>152</v>
      </c>
      <c r="B389" s="195">
        <v>1</v>
      </c>
      <c r="C389" s="195">
        <v>1</v>
      </c>
      <c r="D389" s="195">
        <v>1</v>
      </c>
      <c r="E389" s="195">
        <v>2</v>
      </c>
      <c r="F389" s="195">
        <v>1</v>
      </c>
      <c r="G389" s="195">
        <v>1</v>
      </c>
      <c r="H389" s="196">
        <v>3</v>
      </c>
      <c r="I389" s="195">
        <v>3</v>
      </c>
      <c r="J389" s="195">
        <v>6</v>
      </c>
      <c r="K389" s="195">
        <v>3</v>
      </c>
      <c r="L389" s="195">
        <v>1</v>
      </c>
      <c r="M389" s="200">
        <v>2</v>
      </c>
      <c r="N389" s="201"/>
    </row>
    <row r="390" spans="1:14" s="132" customFormat="1" ht="12.75" customHeight="1">
      <c r="A390" s="194" t="s">
        <v>153</v>
      </c>
      <c r="B390" s="195">
        <v>2</v>
      </c>
      <c r="C390" s="195">
        <v>1</v>
      </c>
      <c r="D390" s="195">
        <v>0</v>
      </c>
      <c r="E390" s="197"/>
      <c r="F390" s="195">
        <v>2</v>
      </c>
      <c r="G390" s="195">
        <v>1</v>
      </c>
      <c r="H390" s="196">
        <v>0</v>
      </c>
      <c r="I390" s="197"/>
      <c r="J390" s="197"/>
      <c r="K390" s="197"/>
      <c r="L390" s="197"/>
      <c r="M390" s="198"/>
      <c r="N390" s="201"/>
    </row>
    <row r="391" spans="1:14" s="132" customFormat="1" ht="12.75" customHeight="1">
      <c r="A391" s="194" t="s">
        <v>154</v>
      </c>
      <c r="B391" s="195">
        <v>6</v>
      </c>
      <c r="C391" s="195">
        <v>5</v>
      </c>
      <c r="D391" s="195">
        <v>4</v>
      </c>
      <c r="E391" s="195">
        <v>5</v>
      </c>
      <c r="F391" s="195">
        <v>6</v>
      </c>
      <c r="G391" s="195">
        <v>5</v>
      </c>
      <c r="H391" s="196">
        <v>11</v>
      </c>
      <c r="I391" s="195">
        <v>14</v>
      </c>
      <c r="J391" s="195">
        <v>10</v>
      </c>
      <c r="K391" s="195">
        <v>9</v>
      </c>
      <c r="L391" s="195">
        <v>7</v>
      </c>
      <c r="M391" s="200">
        <v>5</v>
      </c>
      <c r="N391" s="201"/>
    </row>
    <row r="392" spans="1:14" s="132" customFormat="1" ht="12.75" customHeight="1">
      <c r="A392" s="194" t="s">
        <v>155</v>
      </c>
      <c r="B392" s="195">
        <v>9</v>
      </c>
      <c r="C392" s="195">
        <v>10</v>
      </c>
      <c r="D392" s="195">
        <v>11</v>
      </c>
      <c r="E392" s="195">
        <v>8</v>
      </c>
      <c r="F392" s="195">
        <v>12</v>
      </c>
      <c r="G392" s="195">
        <v>6</v>
      </c>
      <c r="H392" s="196">
        <v>6</v>
      </c>
      <c r="I392" s="195">
        <v>6</v>
      </c>
      <c r="J392" s="195">
        <v>7</v>
      </c>
      <c r="K392" s="195">
        <v>7</v>
      </c>
      <c r="L392" s="195">
        <v>5</v>
      </c>
      <c r="M392" s="200">
        <v>3</v>
      </c>
      <c r="N392" s="201"/>
    </row>
    <row r="393" spans="1:14" s="132" customFormat="1" ht="12.75" customHeight="1">
      <c r="A393" s="194" t="s">
        <v>156</v>
      </c>
      <c r="B393" s="195">
        <v>6</v>
      </c>
      <c r="C393" s="195">
        <v>7</v>
      </c>
      <c r="D393" s="195">
        <v>7</v>
      </c>
      <c r="E393" s="195">
        <v>4</v>
      </c>
      <c r="F393" s="195">
        <v>5</v>
      </c>
      <c r="G393" s="195">
        <v>7</v>
      </c>
      <c r="H393" s="196">
        <v>8</v>
      </c>
      <c r="I393" s="195">
        <v>7</v>
      </c>
      <c r="J393" s="195">
        <v>7</v>
      </c>
      <c r="K393" s="195">
        <v>8</v>
      </c>
      <c r="L393" s="195">
        <v>5</v>
      </c>
      <c r="M393" s="200">
        <v>6</v>
      </c>
      <c r="N393" s="201"/>
    </row>
    <row r="394" spans="1:14" s="132" customFormat="1" ht="12.75" customHeight="1">
      <c r="A394" s="194" t="s">
        <v>157</v>
      </c>
      <c r="B394" s="195">
        <v>15</v>
      </c>
      <c r="C394" s="195">
        <v>12</v>
      </c>
      <c r="D394" s="195">
        <v>10</v>
      </c>
      <c r="E394" s="195">
        <v>10</v>
      </c>
      <c r="F394" s="195">
        <v>12</v>
      </c>
      <c r="G394" s="195">
        <v>10</v>
      </c>
      <c r="H394" s="196">
        <v>11</v>
      </c>
      <c r="I394" s="195">
        <v>10</v>
      </c>
      <c r="J394" s="195">
        <v>9</v>
      </c>
      <c r="K394" s="195">
        <v>6</v>
      </c>
      <c r="L394" s="195">
        <v>6</v>
      </c>
      <c r="M394" s="200">
        <v>6</v>
      </c>
      <c r="N394" s="201"/>
    </row>
    <row r="395" spans="1:14" s="132" customFormat="1" ht="12.75" customHeight="1">
      <c r="A395" s="194" t="s">
        <v>158</v>
      </c>
      <c r="B395" s="195">
        <v>3</v>
      </c>
      <c r="C395" s="195">
        <v>2</v>
      </c>
      <c r="D395" s="195">
        <v>1</v>
      </c>
      <c r="E395" s="195">
        <v>0</v>
      </c>
      <c r="F395" s="197"/>
      <c r="G395" s="197"/>
      <c r="H395" s="196">
        <v>1</v>
      </c>
      <c r="I395" s="195">
        <v>1</v>
      </c>
      <c r="J395" s="195">
        <v>1</v>
      </c>
      <c r="K395" s="195">
        <v>1</v>
      </c>
      <c r="L395" s="195">
        <v>1</v>
      </c>
      <c r="M395" s="200">
        <v>1</v>
      </c>
      <c r="N395" s="201"/>
    </row>
    <row r="396" spans="1:14" s="132" customFormat="1" ht="12.75" customHeight="1">
      <c r="A396" s="194" t="s">
        <v>159</v>
      </c>
      <c r="B396" s="195">
        <v>34</v>
      </c>
      <c r="C396" s="195">
        <v>35</v>
      </c>
      <c r="D396" s="195">
        <v>35</v>
      </c>
      <c r="E396" s="195">
        <v>32</v>
      </c>
      <c r="F396" s="195">
        <v>29</v>
      </c>
      <c r="G396" s="195">
        <v>44</v>
      </c>
      <c r="H396" s="196">
        <v>54</v>
      </c>
      <c r="I396" s="195">
        <v>63</v>
      </c>
      <c r="J396" s="195">
        <v>53</v>
      </c>
      <c r="K396" s="195">
        <v>47</v>
      </c>
      <c r="L396" s="195">
        <v>38</v>
      </c>
      <c r="M396" s="200">
        <v>36</v>
      </c>
      <c r="N396" s="201"/>
    </row>
    <row r="397" spans="1:14" s="132" customFormat="1" ht="12.75" customHeight="1">
      <c r="A397" s="194" t="s">
        <v>160</v>
      </c>
      <c r="B397" s="195">
        <v>3</v>
      </c>
      <c r="C397" s="195">
        <v>2</v>
      </c>
      <c r="D397" s="195">
        <v>4</v>
      </c>
      <c r="E397" s="195">
        <v>4</v>
      </c>
      <c r="F397" s="195">
        <v>6</v>
      </c>
      <c r="G397" s="195">
        <v>8</v>
      </c>
      <c r="H397" s="196">
        <v>6</v>
      </c>
      <c r="I397" s="195">
        <v>9</v>
      </c>
      <c r="J397" s="195">
        <v>6</v>
      </c>
      <c r="K397" s="195">
        <v>6</v>
      </c>
      <c r="L397" s="195">
        <v>5</v>
      </c>
      <c r="M397" s="200">
        <v>2</v>
      </c>
      <c r="N397" s="201"/>
    </row>
    <row r="398" spans="1:14" s="132" customFormat="1" ht="12.75" customHeight="1">
      <c r="A398" s="194" t="s">
        <v>161</v>
      </c>
      <c r="B398" s="195">
        <v>13</v>
      </c>
      <c r="C398" s="195">
        <v>11</v>
      </c>
      <c r="D398" s="195">
        <v>8</v>
      </c>
      <c r="E398" s="195">
        <v>10</v>
      </c>
      <c r="F398" s="195">
        <v>15</v>
      </c>
      <c r="G398" s="195">
        <v>23</v>
      </c>
      <c r="H398" s="196">
        <v>24</v>
      </c>
      <c r="I398" s="195">
        <v>22</v>
      </c>
      <c r="J398" s="195">
        <v>16</v>
      </c>
      <c r="K398" s="195">
        <v>14</v>
      </c>
      <c r="L398" s="195">
        <v>12</v>
      </c>
      <c r="M398" s="200">
        <v>8</v>
      </c>
      <c r="N398" s="201"/>
    </row>
    <row r="399" spans="1:14" s="132" customFormat="1" ht="12.75" customHeight="1">
      <c r="A399" s="194" t="s">
        <v>162</v>
      </c>
      <c r="B399" s="195">
        <v>8</v>
      </c>
      <c r="C399" s="195">
        <v>8</v>
      </c>
      <c r="D399" s="195">
        <v>8</v>
      </c>
      <c r="E399" s="195">
        <v>8</v>
      </c>
      <c r="F399" s="195">
        <v>12</v>
      </c>
      <c r="G399" s="195">
        <v>8</v>
      </c>
      <c r="H399" s="196">
        <v>7</v>
      </c>
      <c r="I399" s="195">
        <v>7</v>
      </c>
      <c r="J399" s="195">
        <v>6</v>
      </c>
      <c r="K399" s="195">
        <v>6</v>
      </c>
      <c r="L399" s="195">
        <v>4</v>
      </c>
      <c r="M399" s="200">
        <v>5</v>
      </c>
      <c r="N399" s="201"/>
    </row>
    <row r="400" spans="1:14" s="132" customFormat="1" ht="12.75" customHeight="1">
      <c r="A400" s="194" t="s">
        <v>163</v>
      </c>
      <c r="B400" s="195">
        <v>2</v>
      </c>
      <c r="C400" s="195">
        <v>3</v>
      </c>
      <c r="D400" s="195">
        <v>3</v>
      </c>
      <c r="E400" s="195">
        <v>3</v>
      </c>
      <c r="F400" s="195">
        <v>4</v>
      </c>
      <c r="G400" s="195">
        <v>1</v>
      </c>
      <c r="H400" s="196">
        <v>2</v>
      </c>
      <c r="I400" s="195">
        <v>1</v>
      </c>
      <c r="J400" s="195">
        <v>3</v>
      </c>
      <c r="K400" s="195">
        <v>2</v>
      </c>
      <c r="L400" s="195">
        <v>2</v>
      </c>
      <c r="M400" s="200">
        <v>3</v>
      </c>
      <c r="N400" s="201"/>
    </row>
    <row r="401" spans="1:14" s="131" customFormat="1" ht="12.75" customHeight="1">
      <c r="A401" s="134" t="s">
        <v>164</v>
      </c>
      <c r="B401" s="135">
        <v>41</v>
      </c>
      <c r="C401" s="135">
        <v>42</v>
      </c>
      <c r="D401" s="135">
        <v>46</v>
      </c>
      <c r="E401" s="135">
        <v>42</v>
      </c>
      <c r="F401" s="135">
        <v>62</v>
      </c>
      <c r="G401" s="135">
        <v>53</v>
      </c>
      <c r="H401" s="227">
        <v>56</v>
      </c>
      <c r="I401" s="135">
        <v>56</v>
      </c>
      <c r="J401" s="135">
        <v>47</v>
      </c>
      <c r="K401" s="135">
        <v>50</v>
      </c>
      <c r="L401" s="135">
        <v>42</v>
      </c>
      <c r="M401" s="202">
        <v>44</v>
      </c>
      <c r="N401" s="203"/>
    </row>
    <row r="402" spans="1:14" s="131" customFormat="1" ht="12.75" customHeight="1">
      <c r="A402" s="134" t="s">
        <v>165</v>
      </c>
      <c r="B402" s="135">
        <v>1</v>
      </c>
      <c r="C402" s="135">
        <v>2</v>
      </c>
      <c r="D402" s="135">
        <v>2</v>
      </c>
      <c r="E402" s="135">
        <v>2</v>
      </c>
      <c r="F402" s="135">
        <v>1</v>
      </c>
      <c r="G402" s="135">
        <v>1</v>
      </c>
      <c r="H402" s="227">
        <v>3</v>
      </c>
      <c r="I402" s="135">
        <v>3</v>
      </c>
      <c r="J402" s="135">
        <v>1</v>
      </c>
      <c r="K402" s="135">
        <v>1</v>
      </c>
      <c r="L402" s="135">
        <v>1</v>
      </c>
      <c r="M402" s="202">
        <v>1</v>
      </c>
      <c r="N402" s="204"/>
    </row>
    <row r="403" spans="1:14" s="131" customFormat="1" ht="12.75" customHeight="1">
      <c r="A403" s="134" t="s">
        <v>166</v>
      </c>
      <c r="B403" s="135">
        <v>37</v>
      </c>
      <c r="C403" s="135">
        <v>39</v>
      </c>
      <c r="D403" s="135">
        <v>45</v>
      </c>
      <c r="E403" s="135">
        <v>40</v>
      </c>
      <c r="F403" s="135">
        <v>49</v>
      </c>
      <c r="G403" s="135">
        <v>42</v>
      </c>
      <c r="H403" s="227">
        <v>63</v>
      </c>
      <c r="I403" s="135">
        <v>58</v>
      </c>
      <c r="J403" s="135">
        <v>67</v>
      </c>
      <c r="K403" s="135">
        <v>77</v>
      </c>
      <c r="L403" s="135">
        <v>75</v>
      </c>
      <c r="M403" s="202">
        <v>75</v>
      </c>
      <c r="N403" s="203"/>
    </row>
    <row r="404" spans="1:14" s="131" customFormat="1" ht="12.75" customHeight="1">
      <c r="A404" s="134" t="s">
        <v>167</v>
      </c>
      <c r="B404" s="135">
        <v>123</v>
      </c>
      <c r="C404" s="135">
        <v>137</v>
      </c>
      <c r="D404" s="135">
        <v>140</v>
      </c>
      <c r="E404" s="135">
        <v>139</v>
      </c>
      <c r="F404" s="135">
        <v>177</v>
      </c>
      <c r="G404" s="135">
        <v>177</v>
      </c>
      <c r="H404" s="227">
        <v>194</v>
      </c>
      <c r="I404" s="135">
        <v>192</v>
      </c>
      <c r="J404" s="135">
        <v>177</v>
      </c>
      <c r="K404" s="135">
        <v>163</v>
      </c>
      <c r="L404" s="135">
        <v>155</v>
      </c>
      <c r="M404" s="202">
        <v>147</v>
      </c>
      <c r="N404" s="203"/>
    </row>
    <row r="405" spans="1:14" s="131" customFormat="1" ht="12.75" customHeight="1">
      <c r="A405" s="134" t="s">
        <v>168</v>
      </c>
      <c r="B405" s="135">
        <v>15</v>
      </c>
      <c r="C405" s="135">
        <v>15</v>
      </c>
      <c r="D405" s="135">
        <v>15</v>
      </c>
      <c r="E405" s="135">
        <v>12</v>
      </c>
      <c r="F405" s="135">
        <v>20</v>
      </c>
      <c r="G405" s="135">
        <v>23</v>
      </c>
      <c r="H405" s="227">
        <v>28</v>
      </c>
      <c r="I405" s="135">
        <v>26</v>
      </c>
      <c r="J405" s="135">
        <v>24</v>
      </c>
      <c r="K405" s="135">
        <v>17</v>
      </c>
      <c r="L405" s="135">
        <v>19</v>
      </c>
      <c r="M405" s="202">
        <v>17</v>
      </c>
      <c r="N405" s="203"/>
    </row>
    <row r="406" spans="1:14" s="131" customFormat="1" ht="12.75" customHeight="1">
      <c r="A406" s="134" t="s">
        <v>169</v>
      </c>
      <c r="B406" s="135">
        <v>155</v>
      </c>
      <c r="C406" s="135">
        <v>175</v>
      </c>
      <c r="D406" s="135">
        <v>175</v>
      </c>
      <c r="E406" s="135">
        <v>176</v>
      </c>
      <c r="F406" s="135">
        <v>214</v>
      </c>
      <c r="G406" s="135">
        <v>238</v>
      </c>
      <c r="H406" s="227">
        <v>264</v>
      </c>
      <c r="I406" s="135">
        <v>252</v>
      </c>
      <c r="J406" s="135">
        <v>245</v>
      </c>
      <c r="K406" s="135">
        <v>227</v>
      </c>
      <c r="L406" s="135">
        <v>242</v>
      </c>
      <c r="M406" s="202">
        <v>185</v>
      </c>
      <c r="N406" s="203"/>
    </row>
    <row r="407" spans="1:14" s="131" customFormat="1" ht="12.75" customHeight="1">
      <c r="A407" s="134" t="s">
        <v>170</v>
      </c>
      <c r="B407" s="135">
        <v>61</v>
      </c>
      <c r="C407" s="135">
        <v>67</v>
      </c>
      <c r="D407" s="135">
        <v>74</v>
      </c>
      <c r="E407" s="135">
        <v>69</v>
      </c>
      <c r="F407" s="135">
        <v>95</v>
      </c>
      <c r="G407" s="135">
        <v>112</v>
      </c>
      <c r="H407" s="227">
        <v>110</v>
      </c>
      <c r="I407" s="135">
        <v>104</v>
      </c>
      <c r="J407" s="135">
        <v>84</v>
      </c>
      <c r="K407" s="135">
        <v>78</v>
      </c>
      <c r="L407" s="135">
        <v>85</v>
      </c>
      <c r="M407" s="202">
        <v>78</v>
      </c>
      <c r="N407" s="203"/>
    </row>
    <row r="408" spans="1:14" s="131" customFormat="1" ht="12.75" customHeight="1">
      <c r="A408" s="134" t="s">
        <v>171</v>
      </c>
      <c r="B408" s="135">
        <v>15</v>
      </c>
      <c r="C408" s="135">
        <v>15</v>
      </c>
      <c r="D408" s="135">
        <v>17</v>
      </c>
      <c r="E408" s="135">
        <v>15</v>
      </c>
      <c r="F408" s="135">
        <v>25</v>
      </c>
      <c r="G408" s="135">
        <v>25</v>
      </c>
      <c r="H408" s="227">
        <v>25</v>
      </c>
      <c r="I408" s="135">
        <v>21</v>
      </c>
      <c r="J408" s="135">
        <v>24</v>
      </c>
      <c r="K408" s="135">
        <v>25</v>
      </c>
      <c r="L408" s="135">
        <v>27</v>
      </c>
      <c r="M408" s="202">
        <v>20</v>
      </c>
      <c r="N408" s="203"/>
    </row>
    <row r="409" spans="1:14" s="131" customFormat="1" ht="12.75" customHeight="1">
      <c r="A409" s="134" t="s">
        <v>172</v>
      </c>
      <c r="B409" s="135">
        <v>2</v>
      </c>
      <c r="C409" s="135">
        <v>1</v>
      </c>
      <c r="D409" s="135">
        <v>1</v>
      </c>
      <c r="E409" s="135">
        <v>1</v>
      </c>
      <c r="F409" s="135">
        <v>2</v>
      </c>
      <c r="G409" s="135">
        <v>1</v>
      </c>
      <c r="H409" s="227">
        <v>1</v>
      </c>
      <c r="I409" s="135">
        <v>2</v>
      </c>
      <c r="J409" s="135">
        <v>2</v>
      </c>
      <c r="K409" s="135">
        <v>2</v>
      </c>
      <c r="L409" s="135">
        <v>2</v>
      </c>
      <c r="M409" s="202">
        <v>1</v>
      </c>
      <c r="N409" s="203"/>
    </row>
    <row r="410" spans="1:14" s="131" customFormat="1" ht="12.75" customHeight="1">
      <c r="A410" s="134" t="s">
        <v>173</v>
      </c>
      <c r="B410" s="135">
        <v>5</v>
      </c>
      <c r="C410" s="135">
        <v>7</v>
      </c>
      <c r="D410" s="135">
        <v>6</v>
      </c>
      <c r="E410" s="135">
        <v>6</v>
      </c>
      <c r="F410" s="135">
        <v>6</v>
      </c>
      <c r="G410" s="135">
        <v>5</v>
      </c>
      <c r="H410" s="227">
        <v>13</v>
      </c>
      <c r="I410" s="135">
        <v>13</v>
      </c>
      <c r="J410" s="135">
        <v>16</v>
      </c>
      <c r="K410" s="135">
        <v>15</v>
      </c>
      <c r="L410" s="135">
        <v>12</v>
      </c>
      <c r="M410" s="202">
        <v>10</v>
      </c>
      <c r="N410" s="203"/>
    </row>
    <row r="411" spans="1:14" s="131" customFormat="1" ht="12.75" customHeight="1">
      <c r="A411" s="134" t="s">
        <v>174</v>
      </c>
      <c r="B411" s="135">
        <v>20</v>
      </c>
      <c r="C411" s="135">
        <v>18</v>
      </c>
      <c r="D411" s="135">
        <v>20</v>
      </c>
      <c r="E411" s="135">
        <v>16</v>
      </c>
      <c r="F411" s="135">
        <v>23</v>
      </c>
      <c r="G411" s="135">
        <v>25</v>
      </c>
      <c r="H411" s="227">
        <v>32</v>
      </c>
      <c r="I411" s="135">
        <v>28</v>
      </c>
      <c r="J411" s="135">
        <v>24</v>
      </c>
      <c r="K411" s="135">
        <v>23</v>
      </c>
      <c r="L411" s="135">
        <v>19</v>
      </c>
      <c r="M411" s="202">
        <v>17</v>
      </c>
      <c r="N411" s="203"/>
    </row>
    <row r="412" spans="1:14" s="131" customFormat="1" ht="12.75" customHeight="1">
      <c r="A412" s="134" t="s">
        <v>175</v>
      </c>
      <c r="B412" s="135">
        <v>75</v>
      </c>
      <c r="C412" s="135">
        <v>78</v>
      </c>
      <c r="D412" s="135">
        <v>75</v>
      </c>
      <c r="E412" s="135">
        <v>77</v>
      </c>
      <c r="F412" s="135">
        <v>96</v>
      </c>
      <c r="G412" s="135">
        <v>109</v>
      </c>
      <c r="H412" s="227">
        <v>112</v>
      </c>
      <c r="I412" s="135">
        <v>109</v>
      </c>
      <c r="J412" s="135">
        <v>87</v>
      </c>
      <c r="K412" s="135">
        <v>78</v>
      </c>
      <c r="L412" s="135">
        <v>83</v>
      </c>
      <c r="M412" s="202">
        <v>75</v>
      </c>
      <c r="N412" s="203"/>
    </row>
    <row r="413" spans="1:14" s="131" customFormat="1" ht="12.75" customHeight="1">
      <c r="A413" s="134" t="s">
        <v>176</v>
      </c>
      <c r="B413" s="135">
        <v>2</v>
      </c>
      <c r="C413" s="135">
        <v>2</v>
      </c>
      <c r="D413" s="135">
        <v>2</v>
      </c>
      <c r="E413" s="135">
        <v>2</v>
      </c>
      <c r="F413" s="135">
        <v>1</v>
      </c>
      <c r="G413" s="135">
        <v>1</v>
      </c>
      <c r="H413" s="227">
        <v>2</v>
      </c>
      <c r="I413" s="135">
        <v>2</v>
      </c>
      <c r="J413" s="135">
        <v>2</v>
      </c>
      <c r="K413" s="135">
        <v>2</v>
      </c>
      <c r="L413" s="135">
        <v>2</v>
      </c>
      <c r="M413" s="202">
        <v>2</v>
      </c>
      <c r="N413" s="203"/>
    </row>
    <row r="414" spans="1:14" s="131" customFormat="1" ht="12.75" customHeight="1">
      <c r="A414" s="134" t="s">
        <v>177</v>
      </c>
      <c r="B414" s="135">
        <v>67</v>
      </c>
      <c r="C414" s="135">
        <v>69</v>
      </c>
      <c r="D414" s="135">
        <v>65</v>
      </c>
      <c r="E414" s="135">
        <v>60</v>
      </c>
      <c r="F414" s="135">
        <v>73</v>
      </c>
      <c r="G414" s="135">
        <v>84</v>
      </c>
      <c r="H414" s="227">
        <v>96</v>
      </c>
      <c r="I414" s="135">
        <v>96</v>
      </c>
      <c r="J414" s="135">
        <v>77</v>
      </c>
      <c r="K414" s="135">
        <v>73</v>
      </c>
      <c r="L414" s="135">
        <v>69</v>
      </c>
      <c r="M414" s="202">
        <v>69</v>
      </c>
      <c r="N414" s="203"/>
    </row>
    <row r="415" spans="1:14" s="131" customFormat="1" ht="12.75" customHeight="1">
      <c r="A415" s="134" t="s">
        <v>178</v>
      </c>
      <c r="B415" s="179"/>
      <c r="C415" s="179"/>
      <c r="D415" s="135">
        <v>1</v>
      </c>
      <c r="E415" s="135">
        <v>1</v>
      </c>
      <c r="F415" s="135">
        <v>3</v>
      </c>
      <c r="G415" s="135">
        <v>1</v>
      </c>
      <c r="H415" s="227">
        <v>1</v>
      </c>
      <c r="I415" s="135">
        <v>1</v>
      </c>
      <c r="J415" s="135">
        <v>1</v>
      </c>
      <c r="K415" s="135">
        <v>1</v>
      </c>
      <c r="L415" s="135">
        <v>1</v>
      </c>
      <c r="M415" s="205"/>
      <c r="N415" s="203"/>
    </row>
    <row r="416" spans="1:14" s="131" customFormat="1" ht="12.75" customHeight="1">
      <c r="A416" s="134" t="s">
        <v>179</v>
      </c>
      <c r="B416" s="135">
        <v>2</v>
      </c>
      <c r="C416" s="135">
        <v>3</v>
      </c>
      <c r="D416" s="135">
        <v>7</v>
      </c>
      <c r="E416" s="135">
        <v>7</v>
      </c>
      <c r="F416" s="135">
        <v>14</v>
      </c>
      <c r="G416" s="135">
        <v>9</v>
      </c>
      <c r="H416" s="227">
        <v>9</v>
      </c>
      <c r="I416" s="135">
        <v>8</v>
      </c>
      <c r="J416" s="135">
        <v>11</v>
      </c>
      <c r="K416" s="135">
        <v>13</v>
      </c>
      <c r="L416" s="135">
        <v>11</v>
      </c>
      <c r="M416" s="202">
        <v>9</v>
      </c>
      <c r="N416" s="203"/>
    </row>
    <row r="417" spans="1:14" s="131" customFormat="1" ht="12.75" customHeight="1">
      <c r="A417" s="134" t="s">
        <v>180</v>
      </c>
      <c r="B417" s="135">
        <v>80</v>
      </c>
      <c r="C417" s="135">
        <v>83</v>
      </c>
      <c r="D417" s="135">
        <v>88</v>
      </c>
      <c r="E417" s="135">
        <v>81</v>
      </c>
      <c r="F417" s="135">
        <v>127</v>
      </c>
      <c r="G417" s="135">
        <v>133</v>
      </c>
      <c r="H417" s="227">
        <v>122</v>
      </c>
      <c r="I417" s="135">
        <v>102</v>
      </c>
      <c r="J417" s="135">
        <v>98</v>
      </c>
      <c r="K417" s="135">
        <v>94</v>
      </c>
      <c r="L417" s="135">
        <v>92</v>
      </c>
      <c r="M417" s="202">
        <v>92</v>
      </c>
      <c r="N417" s="203"/>
    </row>
    <row r="418" spans="1:14" s="131" customFormat="1" ht="12.75" customHeight="1">
      <c r="A418" s="134" t="s">
        <v>181</v>
      </c>
      <c r="B418" s="135">
        <v>8</v>
      </c>
      <c r="C418" s="135">
        <v>9</v>
      </c>
      <c r="D418" s="135">
        <v>8</v>
      </c>
      <c r="E418" s="135">
        <v>8</v>
      </c>
      <c r="F418" s="135">
        <v>9</v>
      </c>
      <c r="G418" s="135">
        <v>8</v>
      </c>
      <c r="H418" s="227">
        <v>5</v>
      </c>
      <c r="I418" s="135">
        <v>4</v>
      </c>
      <c r="J418" s="135">
        <v>7</v>
      </c>
      <c r="K418" s="135">
        <v>5</v>
      </c>
      <c r="L418" s="135">
        <v>4</v>
      </c>
      <c r="M418" s="202">
        <v>1</v>
      </c>
      <c r="N418" s="203"/>
    </row>
    <row r="419" spans="1:14" s="131" customFormat="1" ht="12.75" customHeight="1">
      <c r="A419" s="134" t="s">
        <v>182</v>
      </c>
      <c r="B419" s="135">
        <v>13</v>
      </c>
      <c r="C419" s="135">
        <v>18</v>
      </c>
      <c r="D419" s="135">
        <v>21</v>
      </c>
      <c r="E419" s="135">
        <v>17</v>
      </c>
      <c r="F419" s="135">
        <v>17</v>
      </c>
      <c r="G419" s="135">
        <v>12</v>
      </c>
      <c r="H419" s="227">
        <v>11</v>
      </c>
      <c r="I419" s="135">
        <v>11</v>
      </c>
      <c r="J419" s="135">
        <v>12</v>
      </c>
      <c r="K419" s="135">
        <v>14</v>
      </c>
      <c r="L419" s="135">
        <v>12</v>
      </c>
      <c r="M419" s="202">
        <v>12</v>
      </c>
      <c r="N419" s="203"/>
    </row>
    <row r="420" spans="1:14" s="131" customFormat="1" ht="12.75" customHeight="1">
      <c r="A420" s="134" t="s">
        <v>183</v>
      </c>
      <c r="B420" s="135">
        <v>30</v>
      </c>
      <c r="C420" s="135">
        <v>28</v>
      </c>
      <c r="D420" s="135">
        <v>35</v>
      </c>
      <c r="E420" s="135">
        <v>43</v>
      </c>
      <c r="F420" s="135">
        <v>81</v>
      </c>
      <c r="G420" s="135">
        <v>66</v>
      </c>
      <c r="H420" s="227">
        <v>60</v>
      </c>
      <c r="I420" s="135">
        <v>59</v>
      </c>
      <c r="J420" s="135">
        <v>55</v>
      </c>
      <c r="K420" s="135">
        <v>57</v>
      </c>
      <c r="L420" s="135">
        <v>57</v>
      </c>
      <c r="M420" s="202">
        <v>49</v>
      </c>
      <c r="N420" s="203"/>
    </row>
    <row r="421" spans="1:14" s="131" customFormat="1" ht="12.75" customHeight="1">
      <c r="A421" s="134" t="s">
        <v>184</v>
      </c>
      <c r="B421" s="135">
        <v>401</v>
      </c>
      <c r="C421" s="135">
        <v>446</v>
      </c>
      <c r="D421" s="135">
        <v>492</v>
      </c>
      <c r="E421" s="135">
        <v>525</v>
      </c>
      <c r="F421" s="135">
        <v>781</v>
      </c>
      <c r="G421" s="135">
        <v>689</v>
      </c>
      <c r="H421" s="227">
        <v>701</v>
      </c>
      <c r="I421" s="135">
        <v>670</v>
      </c>
      <c r="J421" s="135">
        <v>703</v>
      </c>
      <c r="K421" s="135">
        <v>738</v>
      </c>
      <c r="L421" s="135">
        <v>786</v>
      </c>
      <c r="M421" s="202">
        <v>658</v>
      </c>
      <c r="N421" s="203"/>
    </row>
    <row r="422" spans="1:14" s="131" customFormat="1" ht="12.75" customHeight="1">
      <c r="A422" s="216" t="s">
        <v>185</v>
      </c>
      <c r="B422" s="217">
        <v>167</v>
      </c>
      <c r="C422" s="217">
        <v>195</v>
      </c>
      <c r="D422" s="217">
        <v>189</v>
      </c>
      <c r="E422" s="217">
        <v>202</v>
      </c>
      <c r="F422" s="217">
        <v>315</v>
      </c>
      <c r="G422" s="217">
        <v>274</v>
      </c>
      <c r="H422" s="228">
        <v>277</v>
      </c>
      <c r="I422" s="217">
        <v>240</v>
      </c>
      <c r="J422" s="217">
        <v>199</v>
      </c>
      <c r="K422" s="217">
        <v>208</v>
      </c>
      <c r="L422" s="217">
        <v>217</v>
      </c>
      <c r="M422" s="220">
        <v>202</v>
      </c>
      <c r="N422" s="204"/>
    </row>
    <row r="423" spans="1:14" s="167" customFormat="1" ht="12.75" customHeight="1">
      <c r="A423" s="221" t="s">
        <v>7</v>
      </c>
      <c r="B423" s="229">
        <v>1481</v>
      </c>
      <c r="C423" s="229">
        <v>1607</v>
      </c>
      <c r="D423" s="229">
        <v>1675</v>
      </c>
      <c r="E423" s="229">
        <v>1684</v>
      </c>
      <c r="F423" s="229">
        <v>2364</v>
      </c>
      <c r="G423" s="229">
        <v>2264</v>
      </c>
      <c r="H423" s="229">
        <v>2385</v>
      </c>
      <c r="I423" s="229">
        <v>2268</v>
      </c>
      <c r="J423" s="229">
        <v>2152</v>
      </c>
      <c r="K423" s="229">
        <v>2126</v>
      </c>
      <c r="L423" s="229">
        <v>2157</v>
      </c>
      <c r="M423" s="230">
        <v>1897</v>
      </c>
      <c r="N423" s="206"/>
    </row>
    <row r="427" spans="1:13" ht="21.75" customHeight="1">
      <c r="A427" s="307" t="s">
        <v>142</v>
      </c>
      <c r="B427" s="307"/>
      <c r="C427" s="307"/>
      <c r="D427" s="307"/>
      <c r="E427" s="307"/>
      <c r="F427" s="307"/>
      <c r="G427" s="307"/>
      <c r="H427" s="307"/>
      <c r="I427" s="307"/>
      <c r="J427" s="307"/>
      <c r="K427" s="307"/>
      <c r="L427" s="307"/>
      <c r="M427" s="307"/>
    </row>
    <row r="428" spans="1:14" s="132" customFormat="1" ht="30.75" customHeight="1">
      <c r="A428" s="133" t="s">
        <v>79</v>
      </c>
      <c r="B428" s="191" t="s">
        <v>17</v>
      </c>
      <c r="C428" s="191" t="s">
        <v>18</v>
      </c>
      <c r="D428" s="191" t="s">
        <v>19</v>
      </c>
      <c r="E428" s="191" t="s">
        <v>20</v>
      </c>
      <c r="F428" s="191" t="s">
        <v>21</v>
      </c>
      <c r="G428" s="191" t="s">
        <v>22</v>
      </c>
      <c r="H428" s="191" t="s">
        <v>23</v>
      </c>
      <c r="I428" s="191" t="s">
        <v>24</v>
      </c>
      <c r="J428" s="191" t="s">
        <v>25</v>
      </c>
      <c r="K428" s="191" t="s">
        <v>26</v>
      </c>
      <c r="L428" s="191" t="s">
        <v>27</v>
      </c>
      <c r="M428" s="192" t="s">
        <v>28</v>
      </c>
      <c r="N428" s="193"/>
    </row>
    <row r="429" spans="1:14" s="132" customFormat="1" ht="12.75" customHeight="1">
      <c r="A429" s="194" t="s">
        <v>144</v>
      </c>
      <c r="B429" s="197"/>
      <c r="C429" s="197"/>
      <c r="D429" s="197"/>
      <c r="E429" s="197"/>
      <c r="F429" s="197"/>
      <c r="G429" s="195"/>
      <c r="H429" s="196"/>
      <c r="I429" s="195"/>
      <c r="J429" s="195"/>
      <c r="K429" s="195"/>
      <c r="L429" s="197"/>
      <c r="M429" s="198"/>
      <c r="N429" s="199"/>
    </row>
    <row r="430" spans="1:14" s="132" customFormat="1" ht="12.75" customHeight="1">
      <c r="A430" s="194" t="s">
        <v>145</v>
      </c>
      <c r="B430" s="197"/>
      <c r="C430" s="195">
        <v>1</v>
      </c>
      <c r="D430" s="195">
        <v>1</v>
      </c>
      <c r="E430" s="195">
        <v>1</v>
      </c>
      <c r="F430" s="195">
        <v>1</v>
      </c>
      <c r="G430" s="208">
        <v>1</v>
      </c>
      <c r="H430" s="209">
        <v>1</v>
      </c>
      <c r="I430" s="208">
        <v>1</v>
      </c>
      <c r="J430" s="195">
        <v>1</v>
      </c>
      <c r="K430" s="195">
        <v>1</v>
      </c>
      <c r="L430" s="195">
        <v>1</v>
      </c>
      <c r="M430" s="200"/>
      <c r="N430" s="199"/>
    </row>
    <row r="431" spans="1:14" s="132" customFormat="1" ht="12.75" customHeight="1">
      <c r="A431" s="194" t="s">
        <v>146</v>
      </c>
      <c r="B431" s="195">
        <v>1</v>
      </c>
      <c r="C431" s="195">
        <v>2</v>
      </c>
      <c r="D431" s="195">
        <v>2</v>
      </c>
      <c r="E431" s="195">
        <v>2</v>
      </c>
      <c r="F431" s="195">
        <v>1</v>
      </c>
      <c r="G431" s="208">
        <v>1</v>
      </c>
      <c r="H431" s="209">
        <v>1</v>
      </c>
      <c r="I431" s="208"/>
      <c r="J431" s="195">
        <v>1</v>
      </c>
      <c r="K431" s="195">
        <v>1</v>
      </c>
      <c r="L431" s="195">
        <v>1</v>
      </c>
      <c r="M431" s="200"/>
      <c r="N431" s="201"/>
    </row>
    <row r="432" spans="1:14" s="132" customFormat="1" ht="12.75" customHeight="1">
      <c r="A432" s="194" t="s">
        <v>147</v>
      </c>
      <c r="B432" s="197"/>
      <c r="C432" s="197"/>
      <c r="D432" s="197"/>
      <c r="E432" s="197"/>
      <c r="F432" s="197"/>
      <c r="G432" s="208"/>
      <c r="H432" s="209"/>
      <c r="I432" s="208"/>
      <c r="J432" s="197"/>
      <c r="K432" s="197"/>
      <c r="L432" s="197"/>
      <c r="M432" s="198"/>
      <c r="N432" s="199"/>
    </row>
    <row r="433" spans="1:14" s="132" customFormat="1" ht="12.75" customHeight="1">
      <c r="A433" s="194" t="s">
        <v>148</v>
      </c>
      <c r="B433" s="197"/>
      <c r="C433" s="195">
        <v>1</v>
      </c>
      <c r="D433" s="195"/>
      <c r="E433" s="197"/>
      <c r="F433" s="197"/>
      <c r="G433" s="208"/>
      <c r="H433" s="209"/>
      <c r="I433" s="208"/>
      <c r="J433" s="197"/>
      <c r="K433" s="197"/>
      <c r="L433" s="197"/>
      <c r="M433" s="198"/>
      <c r="N433" s="201"/>
    </row>
    <row r="434" spans="1:14" s="132" customFormat="1" ht="12.75" customHeight="1">
      <c r="A434" s="194" t="s">
        <v>149</v>
      </c>
      <c r="B434" s="195">
        <v>15</v>
      </c>
      <c r="C434" s="195">
        <v>15</v>
      </c>
      <c r="D434" s="195">
        <v>18</v>
      </c>
      <c r="E434" s="195">
        <v>16</v>
      </c>
      <c r="F434" s="195">
        <v>15</v>
      </c>
      <c r="G434" s="208">
        <v>13</v>
      </c>
      <c r="H434" s="209">
        <v>13</v>
      </c>
      <c r="I434" s="208">
        <v>13</v>
      </c>
      <c r="J434" s="195">
        <v>14</v>
      </c>
      <c r="K434" s="195">
        <v>13</v>
      </c>
      <c r="L434" s="195">
        <v>12</v>
      </c>
      <c r="M434" s="200">
        <v>6</v>
      </c>
      <c r="N434" s="201"/>
    </row>
    <row r="435" spans="1:14" s="132" customFormat="1" ht="12.75" customHeight="1">
      <c r="A435" s="194" t="s">
        <v>150</v>
      </c>
      <c r="B435" s="195">
        <v>4</v>
      </c>
      <c r="C435" s="195">
        <v>3</v>
      </c>
      <c r="D435" s="195">
        <v>3</v>
      </c>
      <c r="E435" s="195">
        <v>3</v>
      </c>
      <c r="F435" s="195">
        <v>4</v>
      </c>
      <c r="G435" s="208">
        <v>3</v>
      </c>
      <c r="H435" s="209">
        <v>4</v>
      </c>
      <c r="I435" s="208">
        <v>4</v>
      </c>
      <c r="J435" s="195">
        <v>4</v>
      </c>
      <c r="K435" s="195">
        <v>4</v>
      </c>
      <c r="L435" s="195">
        <v>3</v>
      </c>
      <c r="M435" s="200">
        <v>5</v>
      </c>
      <c r="N435" s="201"/>
    </row>
    <row r="436" spans="1:14" s="132" customFormat="1" ht="12.75" customHeight="1">
      <c r="A436" s="194" t="s">
        <v>151</v>
      </c>
      <c r="B436" s="195">
        <v>77</v>
      </c>
      <c r="C436" s="195">
        <v>83</v>
      </c>
      <c r="D436" s="195">
        <v>75</v>
      </c>
      <c r="E436" s="195">
        <v>61</v>
      </c>
      <c r="F436" s="195">
        <v>48</v>
      </c>
      <c r="G436" s="208">
        <v>52</v>
      </c>
      <c r="H436" s="209">
        <v>57</v>
      </c>
      <c r="I436" s="208">
        <v>56</v>
      </c>
      <c r="J436" s="195">
        <v>67</v>
      </c>
      <c r="K436" s="195">
        <v>69</v>
      </c>
      <c r="L436" s="195">
        <v>58</v>
      </c>
      <c r="M436" s="200">
        <v>48</v>
      </c>
      <c r="N436" s="201"/>
    </row>
    <row r="437" spans="1:14" s="132" customFormat="1" ht="12.75" customHeight="1">
      <c r="A437" s="194" t="s">
        <v>152</v>
      </c>
      <c r="B437" s="195">
        <v>1</v>
      </c>
      <c r="C437" s="195">
        <v>1</v>
      </c>
      <c r="D437" s="195">
        <v>1</v>
      </c>
      <c r="E437" s="195">
        <v>1</v>
      </c>
      <c r="F437" s="195">
        <v>1</v>
      </c>
      <c r="G437" s="208">
        <v>2</v>
      </c>
      <c r="H437" s="209">
        <v>1</v>
      </c>
      <c r="I437" s="208">
        <v>4</v>
      </c>
      <c r="J437" s="195">
        <v>7</v>
      </c>
      <c r="K437" s="195">
        <v>2</v>
      </c>
      <c r="L437" s="195">
        <v>2</v>
      </c>
      <c r="M437" s="200">
        <v>1</v>
      </c>
      <c r="N437" s="201"/>
    </row>
    <row r="438" spans="1:14" s="132" customFormat="1" ht="12.75" customHeight="1">
      <c r="A438" s="194" t="s">
        <v>153</v>
      </c>
      <c r="B438" s="195">
        <v>2</v>
      </c>
      <c r="C438" s="195">
        <v>2</v>
      </c>
      <c r="D438" s="195">
        <v>1</v>
      </c>
      <c r="E438" s="195">
        <v>1</v>
      </c>
      <c r="F438" s="195">
        <v>2</v>
      </c>
      <c r="G438" s="208">
        <v>2</v>
      </c>
      <c r="H438" s="209">
        <v>1</v>
      </c>
      <c r="I438" s="208">
        <v>2</v>
      </c>
      <c r="J438" s="195">
        <v>3</v>
      </c>
      <c r="K438" s="195">
        <v>4</v>
      </c>
      <c r="L438" s="195">
        <v>2</v>
      </c>
      <c r="M438" s="200">
        <v>2</v>
      </c>
      <c r="N438" s="201"/>
    </row>
    <row r="439" spans="1:14" s="132" customFormat="1" ht="12.75" customHeight="1">
      <c r="A439" s="194" t="s">
        <v>154</v>
      </c>
      <c r="B439" s="195">
        <v>10</v>
      </c>
      <c r="C439" s="195">
        <v>9</v>
      </c>
      <c r="D439" s="195">
        <v>13</v>
      </c>
      <c r="E439" s="195">
        <v>13</v>
      </c>
      <c r="F439" s="195">
        <v>12</v>
      </c>
      <c r="G439" s="208">
        <v>10</v>
      </c>
      <c r="H439" s="209">
        <v>9</v>
      </c>
      <c r="I439" s="208">
        <v>14</v>
      </c>
      <c r="J439" s="195">
        <v>13</v>
      </c>
      <c r="K439" s="195">
        <v>9</v>
      </c>
      <c r="L439" s="195">
        <v>10</v>
      </c>
      <c r="M439" s="200">
        <v>6</v>
      </c>
      <c r="N439" s="201"/>
    </row>
    <row r="440" spans="1:14" s="132" customFormat="1" ht="12.75" customHeight="1">
      <c r="A440" s="194" t="s">
        <v>155</v>
      </c>
      <c r="B440" s="195">
        <v>24</v>
      </c>
      <c r="C440" s="195">
        <v>25</v>
      </c>
      <c r="D440" s="195">
        <v>24</v>
      </c>
      <c r="E440" s="195">
        <v>15</v>
      </c>
      <c r="F440" s="195">
        <v>11</v>
      </c>
      <c r="G440" s="208">
        <v>12</v>
      </c>
      <c r="H440" s="209">
        <v>12</v>
      </c>
      <c r="I440" s="208">
        <v>15</v>
      </c>
      <c r="J440" s="195">
        <v>9</v>
      </c>
      <c r="K440" s="195">
        <v>12</v>
      </c>
      <c r="L440" s="195">
        <v>10</v>
      </c>
      <c r="M440" s="200">
        <v>7</v>
      </c>
      <c r="N440" s="201"/>
    </row>
    <row r="441" spans="1:14" s="132" customFormat="1" ht="12.75" customHeight="1">
      <c r="A441" s="194" t="s">
        <v>156</v>
      </c>
      <c r="B441" s="195">
        <v>16</v>
      </c>
      <c r="C441" s="195">
        <v>20</v>
      </c>
      <c r="D441" s="195">
        <v>17</v>
      </c>
      <c r="E441" s="195">
        <v>20</v>
      </c>
      <c r="F441" s="195">
        <v>17</v>
      </c>
      <c r="G441" s="208">
        <v>20</v>
      </c>
      <c r="H441" s="209">
        <v>19</v>
      </c>
      <c r="I441" s="208">
        <v>16</v>
      </c>
      <c r="J441" s="195">
        <v>17</v>
      </c>
      <c r="K441" s="195">
        <v>12</v>
      </c>
      <c r="L441" s="195">
        <v>10</v>
      </c>
      <c r="M441" s="200">
        <v>5</v>
      </c>
      <c r="N441" s="201"/>
    </row>
    <row r="442" spans="1:14" s="132" customFormat="1" ht="12.75" customHeight="1">
      <c r="A442" s="194" t="s">
        <v>157</v>
      </c>
      <c r="B442" s="195">
        <v>19</v>
      </c>
      <c r="C442" s="195">
        <v>20</v>
      </c>
      <c r="D442" s="195">
        <v>22</v>
      </c>
      <c r="E442" s="195">
        <v>14</v>
      </c>
      <c r="F442" s="195">
        <v>12</v>
      </c>
      <c r="G442" s="208">
        <v>14</v>
      </c>
      <c r="H442" s="209">
        <v>17</v>
      </c>
      <c r="I442" s="208">
        <v>20</v>
      </c>
      <c r="J442" s="195">
        <v>19</v>
      </c>
      <c r="K442" s="195">
        <v>18</v>
      </c>
      <c r="L442" s="195">
        <v>14</v>
      </c>
      <c r="M442" s="200">
        <v>15</v>
      </c>
      <c r="N442" s="201"/>
    </row>
    <row r="443" spans="1:14" s="132" customFormat="1" ht="12.75" customHeight="1">
      <c r="A443" s="194" t="s">
        <v>158</v>
      </c>
      <c r="B443" s="195">
        <v>1</v>
      </c>
      <c r="C443" s="195">
        <v>1</v>
      </c>
      <c r="D443" s="195"/>
      <c r="E443" s="195">
        <v>1</v>
      </c>
      <c r="F443" s="195">
        <v>2</v>
      </c>
      <c r="G443" s="208">
        <v>3</v>
      </c>
      <c r="H443" s="209">
        <v>3</v>
      </c>
      <c r="I443" s="208">
        <v>1</v>
      </c>
      <c r="J443" s="195">
        <v>2</v>
      </c>
      <c r="K443" s="195">
        <v>2</v>
      </c>
      <c r="L443" s="195">
        <v>3</v>
      </c>
      <c r="M443" s="200">
        <v>2</v>
      </c>
      <c r="N443" s="201"/>
    </row>
    <row r="444" spans="1:14" s="132" customFormat="1" ht="12.75" customHeight="1">
      <c r="A444" s="194" t="s">
        <v>159</v>
      </c>
      <c r="B444" s="195">
        <v>71</v>
      </c>
      <c r="C444" s="195">
        <v>76</v>
      </c>
      <c r="D444" s="195">
        <v>66</v>
      </c>
      <c r="E444" s="195">
        <v>50</v>
      </c>
      <c r="F444" s="195">
        <v>43</v>
      </c>
      <c r="G444" s="208">
        <v>57</v>
      </c>
      <c r="H444" s="209">
        <v>63</v>
      </c>
      <c r="I444" s="208">
        <v>57</v>
      </c>
      <c r="J444" s="195">
        <v>61</v>
      </c>
      <c r="K444" s="195">
        <v>53</v>
      </c>
      <c r="L444" s="195">
        <v>49</v>
      </c>
      <c r="M444" s="200">
        <v>39</v>
      </c>
      <c r="N444" s="201"/>
    </row>
    <row r="445" spans="1:14" s="132" customFormat="1" ht="12.75" customHeight="1">
      <c r="A445" s="194" t="s">
        <v>160</v>
      </c>
      <c r="B445" s="195">
        <v>2</v>
      </c>
      <c r="C445" s="195">
        <v>3</v>
      </c>
      <c r="D445" s="195">
        <v>3</v>
      </c>
      <c r="E445" s="195">
        <v>2</v>
      </c>
      <c r="F445" s="195">
        <v>2</v>
      </c>
      <c r="G445" s="208">
        <v>4</v>
      </c>
      <c r="H445" s="209">
        <v>5</v>
      </c>
      <c r="I445" s="208">
        <v>5</v>
      </c>
      <c r="J445" s="195">
        <v>7</v>
      </c>
      <c r="K445" s="195">
        <v>6</v>
      </c>
      <c r="L445" s="195">
        <v>6</v>
      </c>
      <c r="M445" s="200">
        <v>2</v>
      </c>
      <c r="N445" s="201"/>
    </row>
    <row r="446" spans="1:14" s="132" customFormat="1" ht="12.75" customHeight="1">
      <c r="A446" s="194" t="s">
        <v>161</v>
      </c>
      <c r="B446" s="195">
        <v>12</v>
      </c>
      <c r="C446" s="195">
        <v>13</v>
      </c>
      <c r="D446" s="195">
        <v>14</v>
      </c>
      <c r="E446" s="195">
        <v>12</v>
      </c>
      <c r="F446" s="195">
        <v>9</v>
      </c>
      <c r="G446" s="208">
        <v>9</v>
      </c>
      <c r="H446" s="209">
        <v>13</v>
      </c>
      <c r="I446" s="208">
        <v>11</v>
      </c>
      <c r="J446" s="195">
        <v>13</v>
      </c>
      <c r="K446" s="195">
        <v>17</v>
      </c>
      <c r="L446" s="195">
        <v>13</v>
      </c>
      <c r="M446" s="200">
        <v>11</v>
      </c>
      <c r="N446" s="201"/>
    </row>
    <row r="447" spans="1:14" s="132" customFormat="1" ht="12.75" customHeight="1">
      <c r="A447" s="194" t="s">
        <v>162</v>
      </c>
      <c r="B447" s="195">
        <v>7</v>
      </c>
      <c r="C447" s="195">
        <v>7</v>
      </c>
      <c r="D447" s="195">
        <v>7</v>
      </c>
      <c r="E447" s="195">
        <v>7</v>
      </c>
      <c r="F447" s="195">
        <v>7</v>
      </c>
      <c r="G447" s="208">
        <v>8</v>
      </c>
      <c r="H447" s="209">
        <v>10</v>
      </c>
      <c r="I447" s="208">
        <v>10</v>
      </c>
      <c r="J447" s="195">
        <v>11</v>
      </c>
      <c r="K447" s="195">
        <v>11</v>
      </c>
      <c r="L447" s="195">
        <v>11</v>
      </c>
      <c r="M447" s="200">
        <v>8</v>
      </c>
      <c r="N447" s="201"/>
    </row>
    <row r="448" spans="1:14" s="132" customFormat="1" ht="12.75" customHeight="1">
      <c r="A448" s="194" t="s">
        <v>163</v>
      </c>
      <c r="B448" s="195">
        <v>12</v>
      </c>
      <c r="C448" s="195">
        <v>10</v>
      </c>
      <c r="D448" s="195">
        <v>11</v>
      </c>
      <c r="E448" s="195">
        <v>11</v>
      </c>
      <c r="F448" s="195">
        <v>9</v>
      </c>
      <c r="G448" s="208">
        <v>10</v>
      </c>
      <c r="H448" s="209">
        <v>9</v>
      </c>
      <c r="I448" s="208">
        <v>6</v>
      </c>
      <c r="J448" s="195">
        <v>4</v>
      </c>
      <c r="K448" s="195">
        <v>4</v>
      </c>
      <c r="L448" s="195">
        <v>1</v>
      </c>
      <c r="M448" s="200">
        <v>2</v>
      </c>
      <c r="N448" s="201"/>
    </row>
    <row r="449" spans="1:14" s="131" customFormat="1" ht="12.75" customHeight="1">
      <c r="A449" s="134" t="s">
        <v>164</v>
      </c>
      <c r="B449" s="135">
        <v>90</v>
      </c>
      <c r="C449" s="135">
        <v>92</v>
      </c>
      <c r="D449" s="135">
        <v>80</v>
      </c>
      <c r="E449" s="135">
        <v>69</v>
      </c>
      <c r="F449" s="135">
        <v>58</v>
      </c>
      <c r="G449" s="210">
        <v>67</v>
      </c>
      <c r="H449" s="211">
        <v>77</v>
      </c>
      <c r="I449" s="210">
        <v>84</v>
      </c>
      <c r="J449" s="135">
        <v>86</v>
      </c>
      <c r="K449" s="135">
        <v>83</v>
      </c>
      <c r="L449" s="135">
        <v>74</v>
      </c>
      <c r="M449" s="202">
        <v>44</v>
      </c>
      <c r="N449" s="203"/>
    </row>
    <row r="450" spans="1:14" s="131" customFormat="1" ht="12.75" customHeight="1">
      <c r="A450" s="134" t="s">
        <v>165</v>
      </c>
      <c r="B450" s="135">
        <v>4</v>
      </c>
      <c r="C450" s="135">
        <v>2</v>
      </c>
      <c r="D450" s="135">
        <v>3</v>
      </c>
      <c r="E450" s="135">
        <v>2</v>
      </c>
      <c r="F450" s="135">
        <v>2</v>
      </c>
      <c r="G450" s="210"/>
      <c r="H450" s="211">
        <v>1</v>
      </c>
      <c r="I450" s="210">
        <v>4</v>
      </c>
      <c r="J450" s="135">
        <v>2</v>
      </c>
      <c r="K450" s="135">
        <v>2</v>
      </c>
      <c r="L450" s="135">
        <v>1</v>
      </c>
      <c r="M450" s="205"/>
      <c r="N450" s="204"/>
    </row>
    <row r="451" spans="1:14" s="131" customFormat="1" ht="12.75" customHeight="1">
      <c r="A451" s="134" t="s">
        <v>166</v>
      </c>
      <c r="B451" s="135">
        <v>22</v>
      </c>
      <c r="C451" s="135">
        <v>22</v>
      </c>
      <c r="D451" s="135">
        <v>22</v>
      </c>
      <c r="E451" s="135">
        <v>22</v>
      </c>
      <c r="F451" s="135">
        <v>26</v>
      </c>
      <c r="G451" s="210">
        <v>27</v>
      </c>
      <c r="H451" s="211">
        <v>38</v>
      </c>
      <c r="I451" s="210">
        <v>43</v>
      </c>
      <c r="J451" s="135">
        <v>52</v>
      </c>
      <c r="K451" s="135">
        <v>54</v>
      </c>
      <c r="L451" s="135">
        <v>40</v>
      </c>
      <c r="M451" s="202">
        <v>33</v>
      </c>
      <c r="N451" s="203"/>
    </row>
    <row r="452" spans="1:14" s="131" customFormat="1" ht="12.75" customHeight="1">
      <c r="A452" s="134" t="s">
        <v>167</v>
      </c>
      <c r="B452" s="135">
        <v>248</v>
      </c>
      <c r="C452" s="135">
        <v>255</v>
      </c>
      <c r="D452" s="135">
        <v>242</v>
      </c>
      <c r="E452" s="135">
        <v>228</v>
      </c>
      <c r="F452" s="135">
        <v>211</v>
      </c>
      <c r="G452" s="210">
        <v>204</v>
      </c>
      <c r="H452" s="211">
        <v>214</v>
      </c>
      <c r="I452" s="210">
        <v>220</v>
      </c>
      <c r="J452" s="135">
        <v>223</v>
      </c>
      <c r="K452" s="135">
        <v>195</v>
      </c>
      <c r="L452" s="135">
        <v>157</v>
      </c>
      <c r="M452" s="202">
        <v>116</v>
      </c>
      <c r="N452" s="203"/>
    </row>
    <row r="453" spans="1:14" s="131" customFormat="1" ht="12.75" customHeight="1">
      <c r="A453" s="134" t="s">
        <v>168</v>
      </c>
      <c r="B453" s="135">
        <v>26</v>
      </c>
      <c r="C453" s="135">
        <v>24</v>
      </c>
      <c r="D453" s="135">
        <v>24</v>
      </c>
      <c r="E453" s="135">
        <v>24</v>
      </c>
      <c r="F453" s="135">
        <v>20</v>
      </c>
      <c r="G453" s="210">
        <v>16</v>
      </c>
      <c r="H453" s="211">
        <v>25</v>
      </c>
      <c r="I453" s="210">
        <v>28</v>
      </c>
      <c r="J453" s="135">
        <v>30</v>
      </c>
      <c r="K453" s="135">
        <v>27</v>
      </c>
      <c r="L453" s="135">
        <v>23</v>
      </c>
      <c r="M453" s="202">
        <v>13</v>
      </c>
      <c r="N453" s="203"/>
    </row>
    <row r="454" spans="1:14" s="131" customFormat="1" ht="12.75" customHeight="1">
      <c r="A454" s="134" t="s">
        <v>169</v>
      </c>
      <c r="B454" s="135">
        <v>293</v>
      </c>
      <c r="C454" s="135">
        <v>295</v>
      </c>
      <c r="D454" s="135">
        <v>280</v>
      </c>
      <c r="E454" s="135">
        <v>263</v>
      </c>
      <c r="F454" s="135">
        <v>238</v>
      </c>
      <c r="G454" s="210">
        <v>294</v>
      </c>
      <c r="H454" s="211">
        <v>321</v>
      </c>
      <c r="I454" s="210">
        <v>291</v>
      </c>
      <c r="J454" s="135">
        <v>276</v>
      </c>
      <c r="K454" s="135">
        <v>253</v>
      </c>
      <c r="L454" s="135">
        <v>215</v>
      </c>
      <c r="M454" s="202">
        <v>158</v>
      </c>
      <c r="N454" s="203"/>
    </row>
    <row r="455" spans="1:14" s="131" customFormat="1" ht="12.75" customHeight="1">
      <c r="A455" s="134" t="s">
        <v>170</v>
      </c>
      <c r="B455" s="135">
        <v>128</v>
      </c>
      <c r="C455" s="135">
        <v>124</v>
      </c>
      <c r="D455" s="135">
        <v>123</v>
      </c>
      <c r="E455" s="135">
        <v>112</v>
      </c>
      <c r="F455" s="135">
        <v>103</v>
      </c>
      <c r="G455" s="210">
        <v>109</v>
      </c>
      <c r="H455" s="211">
        <v>116</v>
      </c>
      <c r="I455" s="210">
        <v>111</v>
      </c>
      <c r="J455" s="135">
        <v>104</v>
      </c>
      <c r="K455" s="135">
        <v>112</v>
      </c>
      <c r="L455" s="135">
        <v>79</v>
      </c>
      <c r="M455" s="202">
        <v>56</v>
      </c>
      <c r="N455" s="203"/>
    </row>
    <row r="456" spans="1:14" s="131" customFormat="1" ht="12.75" customHeight="1">
      <c r="A456" s="134" t="s">
        <v>171</v>
      </c>
      <c r="B456" s="135">
        <v>26</v>
      </c>
      <c r="C456" s="135">
        <v>26</v>
      </c>
      <c r="D456" s="135">
        <v>24</v>
      </c>
      <c r="E456" s="135">
        <v>20</v>
      </c>
      <c r="F456" s="135">
        <v>21</v>
      </c>
      <c r="G456" s="210">
        <v>21</v>
      </c>
      <c r="H456" s="211">
        <v>19</v>
      </c>
      <c r="I456" s="210">
        <v>18</v>
      </c>
      <c r="J456" s="135">
        <v>18</v>
      </c>
      <c r="K456" s="135">
        <v>18</v>
      </c>
      <c r="L456" s="135">
        <v>16</v>
      </c>
      <c r="M456" s="202">
        <v>11</v>
      </c>
      <c r="N456" s="203"/>
    </row>
    <row r="457" spans="1:14" s="131" customFormat="1" ht="12.75" customHeight="1">
      <c r="A457" s="134" t="s">
        <v>172</v>
      </c>
      <c r="B457" s="135">
        <v>2</v>
      </c>
      <c r="C457" s="135">
        <v>1</v>
      </c>
      <c r="D457" s="135">
        <v>2</v>
      </c>
      <c r="E457" s="135">
        <v>1</v>
      </c>
      <c r="F457" s="135">
        <v>1</v>
      </c>
      <c r="G457" s="210">
        <v>1</v>
      </c>
      <c r="H457" s="211">
        <v>1</v>
      </c>
      <c r="I457" s="210">
        <v>2</v>
      </c>
      <c r="J457" s="135">
        <v>2</v>
      </c>
      <c r="K457" s="135">
        <v>2</v>
      </c>
      <c r="L457" s="135">
        <v>3</v>
      </c>
      <c r="M457" s="202">
        <v>3</v>
      </c>
      <c r="N457" s="203"/>
    </row>
    <row r="458" spans="1:14" s="131" customFormat="1" ht="12.75" customHeight="1">
      <c r="A458" s="134" t="s">
        <v>173</v>
      </c>
      <c r="B458" s="135">
        <v>11</v>
      </c>
      <c r="C458" s="135">
        <v>11</v>
      </c>
      <c r="D458" s="135">
        <v>13</v>
      </c>
      <c r="E458" s="135">
        <v>10</v>
      </c>
      <c r="F458" s="135">
        <v>9</v>
      </c>
      <c r="G458" s="210">
        <v>9</v>
      </c>
      <c r="H458" s="211">
        <v>11</v>
      </c>
      <c r="I458" s="210">
        <v>11</v>
      </c>
      <c r="J458" s="135">
        <v>9</v>
      </c>
      <c r="K458" s="135">
        <v>10</v>
      </c>
      <c r="L458" s="135">
        <v>3</v>
      </c>
      <c r="M458" s="202">
        <v>5</v>
      </c>
      <c r="N458" s="203"/>
    </row>
    <row r="459" spans="1:14" s="131" customFormat="1" ht="12.75" customHeight="1">
      <c r="A459" s="134" t="s">
        <v>174</v>
      </c>
      <c r="B459" s="135">
        <v>36</v>
      </c>
      <c r="C459" s="135">
        <v>36</v>
      </c>
      <c r="D459" s="135">
        <v>32</v>
      </c>
      <c r="E459" s="135">
        <v>31</v>
      </c>
      <c r="F459" s="135">
        <v>27</v>
      </c>
      <c r="G459" s="210">
        <v>36</v>
      </c>
      <c r="H459" s="211">
        <v>41</v>
      </c>
      <c r="I459" s="210">
        <v>38</v>
      </c>
      <c r="J459" s="135">
        <v>40</v>
      </c>
      <c r="K459" s="135">
        <v>34</v>
      </c>
      <c r="L459" s="135">
        <v>25</v>
      </c>
      <c r="M459" s="202">
        <v>19</v>
      </c>
      <c r="N459" s="203"/>
    </row>
    <row r="460" spans="1:14" s="131" customFormat="1" ht="12.75" customHeight="1">
      <c r="A460" s="134" t="s">
        <v>175</v>
      </c>
      <c r="B460" s="135">
        <v>137</v>
      </c>
      <c r="C460" s="135">
        <v>127</v>
      </c>
      <c r="D460" s="135">
        <v>121</v>
      </c>
      <c r="E460" s="135">
        <v>95</v>
      </c>
      <c r="F460" s="135">
        <v>86</v>
      </c>
      <c r="G460" s="210">
        <v>108</v>
      </c>
      <c r="H460" s="211">
        <v>130</v>
      </c>
      <c r="I460" s="210">
        <v>130</v>
      </c>
      <c r="J460" s="135">
        <v>124</v>
      </c>
      <c r="K460" s="135">
        <v>110</v>
      </c>
      <c r="L460" s="135">
        <v>89</v>
      </c>
      <c r="M460" s="202">
        <v>72</v>
      </c>
      <c r="N460" s="203"/>
    </row>
    <row r="461" spans="1:14" s="131" customFormat="1" ht="12.75" customHeight="1">
      <c r="A461" s="134" t="s">
        <v>176</v>
      </c>
      <c r="B461" s="135">
        <v>2</v>
      </c>
      <c r="C461" s="135">
        <v>2</v>
      </c>
      <c r="D461" s="135">
        <v>2</v>
      </c>
      <c r="E461" s="135">
        <v>1</v>
      </c>
      <c r="F461" s="135">
        <v>1</v>
      </c>
      <c r="G461" s="210">
        <v>1</v>
      </c>
      <c r="H461" s="211">
        <v>2</v>
      </c>
      <c r="I461" s="210">
        <v>2</v>
      </c>
      <c r="J461" s="135">
        <v>4</v>
      </c>
      <c r="K461" s="135">
        <v>3</v>
      </c>
      <c r="L461" s="135">
        <v>3</v>
      </c>
      <c r="M461" s="202">
        <v>4</v>
      </c>
      <c r="N461" s="203"/>
    </row>
    <row r="462" spans="1:14" s="131" customFormat="1" ht="12.75" customHeight="1">
      <c r="A462" s="134" t="s">
        <v>177</v>
      </c>
      <c r="B462" s="135">
        <v>108</v>
      </c>
      <c r="C462" s="135">
        <v>110</v>
      </c>
      <c r="D462" s="135">
        <v>98</v>
      </c>
      <c r="E462" s="135">
        <v>81</v>
      </c>
      <c r="F462" s="135">
        <v>77</v>
      </c>
      <c r="G462" s="210">
        <v>97</v>
      </c>
      <c r="H462" s="211">
        <v>104</v>
      </c>
      <c r="I462" s="210">
        <v>93</v>
      </c>
      <c r="J462" s="135">
        <v>88</v>
      </c>
      <c r="K462" s="135">
        <v>78</v>
      </c>
      <c r="L462" s="135">
        <v>60</v>
      </c>
      <c r="M462" s="202">
        <v>54</v>
      </c>
      <c r="N462" s="203"/>
    </row>
    <row r="463" spans="1:14" s="131" customFormat="1" ht="12.75" customHeight="1">
      <c r="A463" s="134" t="s">
        <v>178</v>
      </c>
      <c r="B463" s="179"/>
      <c r="C463" s="135">
        <v>1</v>
      </c>
      <c r="D463" s="135">
        <v>1</v>
      </c>
      <c r="E463" s="135">
        <v>1</v>
      </c>
      <c r="F463" s="135">
        <v>1</v>
      </c>
      <c r="G463" s="210">
        <v>1</v>
      </c>
      <c r="H463" s="211">
        <v>1</v>
      </c>
      <c r="I463" s="210">
        <v>1</v>
      </c>
      <c r="J463" s="135">
        <v>1</v>
      </c>
      <c r="K463" s="135">
        <v>1</v>
      </c>
      <c r="L463" s="179"/>
      <c r="M463" s="205"/>
      <c r="N463" s="203"/>
    </row>
    <row r="464" spans="1:14" s="131" customFormat="1" ht="12.75" customHeight="1">
      <c r="A464" s="134" t="s">
        <v>179</v>
      </c>
      <c r="B464" s="135">
        <v>14</v>
      </c>
      <c r="C464" s="135">
        <v>13</v>
      </c>
      <c r="D464" s="135">
        <v>12</v>
      </c>
      <c r="E464" s="135">
        <v>8</v>
      </c>
      <c r="F464" s="135">
        <v>9</v>
      </c>
      <c r="G464" s="210">
        <v>5</v>
      </c>
      <c r="H464" s="211">
        <v>7</v>
      </c>
      <c r="I464" s="210">
        <v>9</v>
      </c>
      <c r="J464" s="135">
        <v>8</v>
      </c>
      <c r="K464" s="135">
        <v>7</v>
      </c>
      <c r="L464" s="135">
        <v>4</v>
      </c>
      <c r="M464" s="202">
        <v>2</v>
      </c>
      <c r="N464" s="203"/>
    </row>
    <row r="465" spans="1:14" s="131" customFormat="1" ht="12.75" customHeight="1">
      <c r="A465" s="134" t="s">
        <v>180</v>
      </c>
      <c r="B465" s="135">
        <v>190</v>
      </c>
      <c r="C465" s="135">
        <v>198</v>
      </c>
      <c r="D465" s="135">
        <v>198</v>
      </c>
      <c r="E465" s="135">
        <v>175</v>
      </c>
      <c r="F465" s="135">
        <v>158</v>
      </c>
      <c r="G465" s="210">
        <v>151</v>
      </c>
      <c r="H465" s="211">
        <v>156</v>
      </c>
      <c r="I465" s="210">
        <v>154</v>
      </c>
      <c r="J465" s="135">
        <v>150</v>
      </c>
      <c r="K465" s="135">
        <v>152</v>
      </c>
      <c r="L465" s="135">
        <v>109</v>
      </c>
      <c r="M465" s="202">
        <v>83</v>
      </c>
      <c r="N465" s="203"/>
    </row>
    <row r="466" spans="1:14" s="131" customFormat="1" ht="12.75" customHeight="1">
      <c r="A466" s="134" t="s">
        <v>181</v>
      </c>
      <c r="B466" s="135">
        <v>10</v>
      </c>
      <c r="C466" s="135">
        <v>15</v>
      </c>
      <c r="D466" s="135">
        <v>15</v>
      </c>
      <c r="E466" s="135">
        <v>23</v>
      </c>
      <c r="F466" s="135">
        <v>20</v>
      </c>
      <c r="G466" s="210">
        <v>14</v>
      </c>
      <c r="H466" s="211">
        <v>12</v>
      </c>
      <c r="I466" s="210">
        <v>15</v>
      </c>
      <c r="J466" s="135">
        <v>16</v>
      </c>
      <c r="K466" s="135">
        <v>12</v>
      </c>
      <c r="L466" s="135">
        <v>8</v>
      </c>
      <c r="M466" s="202">
        <v>7</v>
      </c>
      <c r="N466" s="203"/>
    </row>
    <row r="467" spans="1:14" s="131" customFormat="1" ht="12.75" customHeight="1">
      <c r="A467" s="134" t="s">
        <v>182</v>
      </c>
      <c r="B467" s="135">
        <v>21</v>
      </c>
      <c r="C467" s="135">
        <v>23</v>
      </c>
      <c r="D467" s="135">
        <v>17</v>
      </c>
      <c r="E467" s="135">
        <v>15</v>
      </c>
      <c r="F467" s="135">
        <v>12</v>
      </c>
      <c r="G467" s="210">
        <v>11</v>
      </c>
      <c r="H467" s="211">
        <v>16</v>
      </c>
      <c r="I467" s="210">
        <v>16</v>
      </c>
      <c r="J467" s="135">
        <v>16</v>
      </c>
      <c r="K467" s="135">
        <v>17</v>
      </c>
      <c r="L467" s="135">
        <v>12</v>
      </c>
      <c r="M467" s="202">
        <v>12</v>
      </c>
      <c r="N467" s="203"/>
    </row>
    <row r="468" spans="1:14" s="131" customFormat="1" ht="12.75" customHeight="1">
      <c r="A468" s="134" t="s">
        <v>183</v>
      </c>
      <c r="B468" s="135">
        <v>74</v>
      </c>
      <c r="C468" s="135">
        <v>68</v>
      </c>
      <c r="D468" s="135">
        <v>80</v>
      </c>
      <c r="E468" s="135">
        <v>72</v>
      </c>
      <c r="F468" s="135">
        <v>63</v>
      </c>
      <c r="G468" s="210">
        <v>68</v>
      </c>
      <c r="H468" s="211">
        <v>68</v>
      </c>
      <c r="I468" s="210">
        <v>67</v>
      </c>
      <c r="J468" s="135">
        <v>74</v>
      </c>
      <c r="K468" s="135">
        <v>71</v>
      </c>
      <c r="L468" s="135">
        <v>44</v>
      </c>
      <c r="M468" s="202">
        <v>26</v>
      </c>
      <c r="N468" s="203"/>
    </row>
    <row r="469" spans="1:14" s="131" customFormat="1" ht="12.75" customHeight="1">
      <c r="A469" s="134" t="s">
        <v>184</v>
      </c>
      <c r="B469" s="135">
        <v>605</v>
      </c>
      <c r="C469" s="135">
        <v>633</v>
      </c>
      <c r="D469" s="135">
        <v>614</v>
      </c>
      <c r="E469" s="135">
        <v>541</v>
      </c>
      <c r="F469" s="135">
        <v>497</v>
      </c>
      <c r="G469" s="210">
        <v>497</v>
      </c>
      <c r="H469" s="211">
        <v>520</v>
      </c>
      <c r="I469" s="210">
        <v>511</v>
      </c>
      <c r="J469" s="135">
        <v>561</v>
      </c>
      <c r="K469" s="135">
        <v>571</v>
      </c>
      <c r="L469" s="135">
        <v>450</v>
      </c>
      <c r="M469" s="202">
        <v>358</v>
      </c>
      <c r="N469" s="203"/>
    </row>
    <row r="470" spans="1:14" s="131" customFormat="1" ht="12.75" customHeight="1">
      <c r="A470" s="216" t="s">
        <v>185</v>
      </c>
      <c r="B470" s="217">
        <v>281</v>
      </c>
      <c r="C470" s="217">
        <v>311</v>
      </c>
      <c r="D470" s="217">
        <v>320</v>
      </c>
      <c r="E470" s="217">
        <v>297</v>
      </c>
      <c r="F470" s="217">
        <v>259</v>
      </c>
      <c r="G470" s="218">
        <v>231</v>
      </c>
      <c r="H470" s="219">
        <v>247</v>
      </c>
      <c r="I470" s="218">
        <v>225</v>
      </c>
      <c r="J470" s="217">
        <v>233</v>
      </c>
      <c r="K470" s="217">
        <v>257</v>
      </c>
      <c r="L470" s="217">
        <v>192</v>
      </c>
      <c r="M470" s="220">
        <v>154</v>
      </c>
      <c r="N470" s="204"/>
    </row>
    <row r="471" spans="1:14" s="167" customFormat="1" ht="12.75" customHeight="1">
      <c r="A471" s="221" t="s">
        <v>7</v>
      </c>
      <c r="B471" s="222">
        <v>2602</v>
      </c>
      <c r="C471" s="222">
        <v>2681</v>
      </c>
      <c r="D471" s="222">
        <v>2601</v>
      </c>
      <c r="E471" s="222">
        <v>2321</v>
      </c>
      <c r="F471" s="222">
        <v>2095</v>
      </c>
      <c r="G471" s="222">
        <v>2189</v>
      </c>
      <c r="H471" s="222">
        <v>2365</v>
      </c>
      <c r="I471" s="222">
        <v>2308</v>
      </c>
      <c r="J471" s="222">
        <v>2370</v>
      </c>
      <c r="K471" s="222">
        <v>2307</v>
      </c>
      <c r="L471" s="222">
        <v>1813</v>
      </c>
      <c r="M471" s="223">
        <v>1389</v>
      </c>
      <c r="N471" s="206"/>
    </row>
  </sheetData>
  <sheetProtection/>
  <mergeCells count="10">
    <mergeCell ref="A1:M1"/>
    <mergeCell ref="A48:M48"/>
    <mergeCell ref="A95:M95"/>
    <mergeCell ref="A427:M427"/>
    <mergeCell ref="A283:M283"/>
    <mergeCell ref="A330:M330"/>
    <mergeCell ref="A142:M142"/>
    <mergeCell ref="A189:M189"/>
    <mergeCell ref="A236:M236"/>
    <mergeCell ref="A378:M37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Hédi</cp:lastModifiedBy>
  <cp:lastPrinted>2017-05-31T13:11:14Z</cp:lastPrinted>
  <dcterms:created xsi:type="dcterms:W3CDTF">2008-06-11T13:25:52Z</dcterms:created>
  <dcterms:modified xsi:type="dcterms:W3CDTF">2022-07-21T07:25:47Z</dcterms:modified>
  <cp:category/>
  <cp:version/>
  <cp:contentType/>
  <cp:contentStatus/>
</cp:coreProperties>
</file>